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ork\Desktop\Կատարողականներ\2022\"/>
    </mc:Choice>
  </mc:AlternateContent>
  <bookViews>
    <workbookView xWindow="0" yWindow="0" windowWidth="24000" windowHeight="9435" activeTab="2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52511"/>
</workbook>
</file>

<file path=xl/calcChain.xml><?xml version="1.0" encoding="utf-8"?>
<calcChain xmlns="http://schemas.openxmlformats.org/spreadsheetml/2006/main">
  <c r="K19" i="3" l="1"/>
  <c r="J19" i="3"/>
  <c r="K24" i="4" l="1"/>
  <c r="J24" i="4"/>
  <c r="I24" i="4"/>
  <c r="H24" i="4"/>
  <c r="G24" i="4"/>
  <c r="F24" i="4"/>
  <c r="E24" i="4"/>
  <c r="D24" i="4"/>
  <c r="C24" i="4"/>
  <c r="J96" i="5"/>
  <c r="G96" i="5"/>
  <c r="D96" i="5"/>
  <c r="J95" i="5"/>
  <c r="J93" i="5" s="1"/>
  <c r="G95" i="5"/>
  <c r="D95" i="5"/>
  <c r="L93" i="5"/>
  <c r="K93" i="5"/>
  <c r="K87" i="5" s="1"/>
  <c r="K81" i="5" s="1"/>
  <c r="K79" i="5" s="1"/>
  <c r="I93" i="5"/>
  <c r="H93" i="5"/>
  <c r="G93" i="5"/>
  <c r="F93" i="5"/>
  <c r="E93" i="5"/>
  <c r="D93" i="5"/>
  <c r="J92" i="5"/>
  <c r="J89" i="5" s="1"/>
  <c r="G92" i="5"/>
  <c r="D92" i="5"/>
  <c r="J91" i="5"/>
  <c r="G91" i="5"/>
  <c r="G89" i="5" s="1"/>
  <c r="G87" i="5" s="1"/>
  <c r="G81" i="5" s="1"/>
  <c r="G79" i="5" s="1"/>
  <c r="D91" i="5"/>
  <c r="L89" i="5"/>
  <c r="I89" i="5"/>
  <c r="I87" i="5" s="1"/>
  <c r="F89" i="5"/>
  <c r="D89" i="5"/>
  <c r="L87" i="5"/>
  <c r="L81" i="5" s="1"/>
  <c r="L79" i="5" s="1"/>
  <c r="H87" i="5"/>
  <c r="H81" i="5" s="1"/>
  <c r="H79" i="5" s="1"/>
  <c r="F87" i="5"/>
  <c r="E87" i="5"/>
  <c r="D87" i="5"/>
  <c r="J86" i="5"/>
  <c r="G86" i="5"/>
  <c r="D86" i="5"/>
  <c r="J85" i="5"/>
  <c r="G85" i="5"/>
  <c r="D85" i="5"/>
  <c r="L83" i="5"/>
  <c r="J83" i="5"/>
  <c r="I83" i="5"/>
  <c r="G83" i="5"/>
  <c r="F83" i="5"/>
  <c r="D83" i="5"/>
  <c r="D81" i="5" s="1"/>
  <c r="D79" i="5" s="1"/>
  <c r="I81" i="5"/>
  <c r="I79" i="5" s="1"/>
  <c r="F81" i="5"/>
  <c r="E81" i="5"/>
  <c r="E79" i="5" s="1"/>
  <c r="F79" i="5"/>
  <c r="J78" i="5"/>
  <c r="G78" i="5"/>
  <c r="D78" i="5"/>
  <c r="J77" i="5"/>
  <c r="G77" i="5"/>
  <c r="D77" i="5"/>
  <c r="J76" i="5"/>
  <c r="G76" i="5"/>
  <c r="D76" i="5"/>
  <c r="J75" i="5"/>
  <c r="J73" i="5"/>
  <c r="G73" i="5"/>
  <c r="D73" i="5"/>
  <c r="J72" i="5"/>
  <c r="G72" i="5"/>
  <c r="D72" i="5"/>
  <c r="D70" i="5" s="1"/>
  <c r="L70" i="5"/>
  <c r="J70" i="5"/>
  <c r="I70" i="5"/>
  <c r="G70" i="5"/>
  <c r="F70" i="5"/>
  <c r="K68" i="5"/>
  <c r="H68" i="5"/>
  <c r="E68" i="5"/>
  <c r="J67" i="5"/>
  <c r="J62" i="5" s="1"/>
  <c r="G67" i="5"/>
  <c r="D67" i="5"/>
  <c r="J66" i="5"/>
  <c r="G66" i="5"/>
  <c r="G62" i="5" s="1"/>
  <c r="D66" i="5"/>
  <c r="H65" i="5"/>
  <c r="H60" i="5" s="1"/>
  <c r="J64" i="5"/>
  <c r="G64" i="5"/>
  <c r="D64" i="5"/>
  <c r="K62" i="5"/>
  <c r="L74" i="5" s="1"/>
  <c r="H62" i="5"/>
  <c r="I74" i="5" s="1"/>
  <c r="I68" i="5" s="1"/>
  <c r="I60" i="5" s="1"/>
  <c r="E62" i="5"/>
  <c r="F74" i="5" s="1"/>
  <c r="D62" i="5"/>
  <c r="J59" i="5"/>
  <c r="G59" i="5"/>
  <c r="D59" i="5"/>
  <c r="J58" i="5"/>
  <c r="G58" i="5"/>
  <c r="D58" i="5"/>
  <c r="L56" i="5"/>
  <c r="K56" i="5"/>
  <c r="J56" i="5"/>
  <c r="I56" i="5"/>
  <c r="H56" i="5"/>
  <c r="H49" i="5" s="1"/>
  <c r="H19" i="5" s="1"/>
  <c r="H17" i="5" s="1"/>
  <c r="G56" i="5"/>
  <c r="F56" i="5"/>
  <c r="E56" i="5"/>
  <c r="D56" i="5"/>
  <c r="J55" i="5"/>
  <c r="G55" i="5"/>
  <c r="D55" i="5"/>
  <c r="J54" i="5"/>
  <c r="J51" i="5" s="1"/>
  <c r="G54" i="5"/>
  <c r="D54" i="5"/>
  <c r="J53" i="5"/>
  <c r="G53" i="5"/>
  <c r="G51" i="5" s="1"/>
  <c r="D53" i="5"/>
  <c r="L51" i="5"/>
  <c r="I51" i="5"/>
  <c r="F51" i="5"/>
  <c r="D51" i="5"/>
  <c r="J48" i="5"/>
  <c r="G48" i="5"/>
  <c r="D48" i="5"/>
  <c r="J47" i="5"/>
  <c r="J45" i="5" s="1"/>
  <c r="G47" i="5"/>
  <c r="D47" i="5"/>
  <c r="L45" i="5"/>
  <c r="K45" i="5"/>
  <c r="K39" i="5" s="1"/>
  <c r="K27" i="5" s="1"/>
  <c r="K21" i="5" s="1"/>
  <c r="I45" i="5"/>
  <c r="H45" i="5"/>
  <c r="G45" i="5"/>
  <c r="F45" i="5"/>
  <c r="E45" i="5"/>
  <c r="D45" i="5"/>
  <c r="J44" i="5"/>
  <c r="G44" i="5"/>
  <c r="D44" i="5"/>
  <c r="J43" i="5"/>
  <c r="G43" i="5"/>
  <c r="G41" i="5" s="1"/>
  <c r="D43" i="5"/>
  <c r="L41" i="5"/>
  <c r="K41" i="5"/>
  <c r="J41" i="5"/>
  <c r="I41" i="5"/>
  <c r="H41" i="5"/>
  <c r="F41" i="5"/>
  <c r="F39" i="5" s="1"/>
  <c r="E41" i="5"/>
  <c r="D41" i="5"/>
  <c r="L39" i="5"/>
  <c r="I39" i="5"/>
  <c r="H39" i="5"/>
  <c r="G39" i="5"/>
  <c r="E39" i="5"/>
  <c r="D39" i="5"/>
  <c r="J38" i="5"/>
  <c r="J35" i="5" s="1"/>
  <c r="G38" i="5"/>
  <c r="D38" i="5"/>
  <c r="J37" i="5"/>
  <c r="G37" i="5"/>
  <c r="G35" i="5" s="1"/>
  <c r="D37" i="5"/>
  <c r="D35" i="5" s="1"/>
  <c r="D29" i="5" s="1"/>
  <c r="D27" i="5" s="1"/>
  <c r="L35" i="5"/>
  <c r="I35" i="5"/>
  <c r="F35" i="5"/>
  <c r="J34" i="5"/>
  <c r="J31" i="5" s="1"/>
  <c r="J29" i="5" s="1"/>
  <c r="G34" i="5"/>
  <c r="D34" i="5"/>
  <c r="J33" i="5"/>
  <c r="G33" i="5"/>
  <c r="G31" i="5" s="1"/>
  <c r="G29" i="5" s="1"/>
  <c r="G27" i="5" s="1"/>
  <c r="G21" i="5" s="1"/>
  <c r="D33" i="5"/>
  <c r="L31" i="5"/>
  <c r="I31" i="5"/>
  <c r="I29" i="5" s="1"/>
  <c r="I27" i="5" s="1"/>
  <c r="I21" i="5" s="1"/>
  <c r="F31" i="5"/>
  <c r="D31" i="5"/>
  <c r="L29" i="5"/>
  <c r="L27" i="5" s="1"/>
  <c r="L21" i="5" s="1"/>
  <c r="F29" i="5"/>
  <c r="F27" i="5" s="1"/>
  <c r="F21" i="5" s="1"/>
  <c r="H27" i="5"/>
  <c r="E27" i="5"/>
  <c r="J26" i="5"/>
  <c r="G26" i="5"/>
  <c r="D26" i="5"/>
  <c r="J25" i="5"/>
  <c r="G25" i="5"/>
  <c r="D25" i="5"/>
  <c r="D23" i="5" s="1"/>
  <c r="L23" i="5"/>
  <c r="J23" i="5"/>
  <c r="I23" i="5"/>
  <c r="G23" i="5"/>
  <c r="F23" i="5"/>
  <c r="H21" i="5"/>
  <c r="E21" i="5"/>
  <c r="J233" i="3"/>
  <c r="G233" i="3"/>
  <c r="D233" i="3"/>
  <c r="J232" i="3"/>
  <c r="J228" i="3" s="1"/>
  <c r="G232" i="3"/>
  <c r="D232" i="3"/>
  <c r="J231" i="3"/>
  <c r="G231" i="3"/>
  <c r="G228" i="3" s="1"/>
  <c r="D231" i="3"/>
  <c r="J230" i="3"/>
  <c r="G230" i="3"/>
  <c r="D230" i="3"/>
  <c r="D228" i="3" s="1"/>
  <c r="L228" i="3"/>
  <c r="I228" i="3"/>
  <c r="F228" i="3"/>
  <c r="J227" i="3"/>
  <c r="G227" i="3"/>
  <c r="G225" i="3" s="1"/>
  <c r="D227" i="3"/>
  <c r="L225" i="3"/>
  <c r="J225" i="3"/>
  <c r="I225" i="3"/>
  <c r="I210" i="3" s="1"/>
  <c r="F225" i="3"/>
  <c r="D225" i="3"/>
  <c r="J224" i="3"/>
  <c r="J220" i="3" s="1"/>
  <c r="J217" i="3" s="1"/>
  <c r="G224" i="3"/>
  <c r="D224" i="3"/>
  <c r="J223" i="3"/>
  <c r="G223" i="3"/>
  <c r="D223" i="3"/>
  <c r="J222" i="3"/>
  <c r="G222" i="3"/>
  <c r="D222" i="3"/>
  <c r="D220" i="3" s="1"/>
  <c r="D217" i="3" s="1"/>
  <c r="L220" i="3"/>
  <c r="I220" i="3"/>
  <c r="G220" i="3"/>
  <c r="F220" i="3"/>
  <c r="J219" i="3"/>
  <c r="G219" i="3"/>
  <c r="D219" i="3"/>
  <c r="L217" i="3"/>
  <c r="I217" i="3"/>
  <c r="F217" i="3"/>
  <c r="J216" i="3"/>
  <c r="J212" i="3" s="1"/>
  <c r="J210" i="3" s="1"/>
  <c r="G216" i="3"/>
  <c r="D216" i="3"/>
  <c r="J215" i="3"/>
  <c r="G215" i="3"/>
  <c r="G212" i="3" s="1"/>
  <c r="D215" i="3"/>
  <c r="J214" i="3"/>
  <c r="G214" i="3"/>
  <c r="D214" i="3"/>
  <c r="D212" i="3" s="1"/>
  <c r="L212" i="3"/>
  <c r="I212" i="3"/>
  <c r="F212" i="3"/>
  <c r="L210" i="3"/>
  <c r="F210" i="3"/>
  <c r="D210" i="3"/>
  <c r="J209" i="3"/>
  <c r="G209" i="3"/>
  <c r="D209" i="3"/>
  <c r="L207" i="3"/>
  <c r="L172" i="3" s="1"/>
  <c r="J207" i="3"/>
  <c r="I207" i="3"/>
  <c r="G207" i="3"/>
  <c r="F207" i="3"/>
  <c r="F172" i="3" s="1"/>
  <c r="D207" i="3"/>
  <c r="J206" i="3"/>
  <c r="G206" i="3"/>
  <c r="D206" i="3"/>
  <c r="D201" i="3" s="1"/>
  <c r="J205" i="3"/>
  <c r="G205" i="3"/>
  <c r="D205" i="3"/>
  <c r="J204" i="3"/>
  <c r="J201" i="3" s="1"/>
  <c r="G204" i="3"/>
  <c r="D204" i="3"/>
  <c r="J203" i="3"/>
  <c r="G203" i="3"/>
  <c r="G201" i="3" s="1"/>
  <c r="D203" i="3"/>
  <c r="L201" i="3"/>
  <c r="I201" i="3"/>
  <c r="F201" i="3"/>
  <c r="J200" i="3"/>
  <c r="G200" i="3"/>
  <c r="D200" i="3"/>
  <c r="L198" i="3"/>
  <c r="J198" i="3"/>
  <c r="I198" i="3"/>
  <c r="G198" i="3"/>
  <c r="F198" i="3"/>
  <c r="D198" i="3"/>
  <c r="J197" i="3"/>
  <c r="G197" i="3"/>
  <c r="D197" i="3"/>
  <c r="J196" i="3"/>
  <c r="J192" i="3" s="1"/>
  <c r="G196" i="3"/>
  <c r="D196" i="3"/>
  <c r="J195" i="3"/>
  <c r="G195" i="3"/>
  <c r="D195" i="3"/>
  <c r="J194" i="3"/>
  <c r="G194" i="3"/>
  <c r="D194" i="3"/>
  <c r="D192" i="3" s="1"/>
  <c r="L192" i="3"/>
  <c r="I192" i="3"/>
  <c r="G192" i="3"/>
  <c r="F192" i="3"/>
  <c r="J191" i="3"/>
  <c r="G191" i="3"/>
  <c r="G186" i="3" s="1"/>
  <c r="D191" i="3"/>
  <c r="J190" i="3"/>
  <c r="G190" i="3"/>
  <c r="D190" i="3"/>
  <c r="D186" i="3" s="1"/>
  <c r="D174" i="3" s="1"/>
  <c r="D172" i="3" s="1"/>
  <c r="J189" i="3"/>
  <c r="G189" i="3"/>
  <c r="D189" i="3"/>
  <c r="J188" i="3"/>
  <c r="G188" i="3"/>
  <c r="D188" i="3"/>
  <c r="L186" i="3"/>
  <c r="J186" i="3"/>
  <c r="I186" i="3"/>
  <c r="F186" i="3"/>
  <c r="J185" i="3"/>
  <c r="G185" i="3"/>
  <c r="D185" i="3"/>
  <c r="J184" i="3"/>
  <c r="J181" i="3" s="1"/>
  <c r="G184" i="3"/>
  <c r="D184" i="3"/>
  <c r="J183" i="3"/>
  <c r="G183" i="3"/>
  <c r="G181" i="3" s="1"/>
  <c r="D183" i="3"/>
  <c r="L181" i="3"/>
  <c r="I181" i="3"/>
  <c r="I174" i="3" s="1"/>
  <c r="F181" i="3"/>
  <c r="D181" i="3"/>
  <c r="J180" i="3"/>
  <c r="J176" i="3" s="1"/>
  <c r="J174" i="3" s="1"/>
  <c r="J172" i="3" s="1"/>
  <c r="G180" i="3"/>
  <c r="D180" i="3"/>
  <c r="J179" i="3"/>
  <c r="G179" i="3"/>
  <c r="G176" i="3" s="1"/>
  <c r="G174" i="3" s="1"/>
  <c r="G172" i="3" s="1"/>
  <c r="D179" i="3"/>
  <c r="J178" i="3"/>
  <c r="G178" i="3"/>
  <c r="D178" i="3"/>
  <c r="D176" i="3" s="1"/>
  <c r="L176" i="3"/>
  <c r="I176" i="3"/>
  <c r="F176" i="3"/>
  <c r="L174" i="3"/>
  <c r="F174" i="3"/>
  <c r="J171" i="3"/>
  <c r="G171" i="3"/>
  <c r="D171" i="3"/>
  <c r="L168" i="3"/>
  <c r="K168" i="3"/>
  <c r="J168" i="3"/>
  <c r="I168" i="3"/>
  <c r="H168" i="3"/>
  <c r="G168" i="3"/>
  <c r="F168" i="3"/>
  <c r="F143" i="3" s="1"/>
  <c r="F19" i="3" s="1"/>
  <c r="E168" i="3"/>
  <c r="D168" i="3"/>
  <c r="J167" i="3"/>
  <c r="G167" i="3"/>
  <c r="G165" i="3" s="1"/>
  <c r="D167" i="3"/>
  <c r="K165" i="3"/>
  <c r="J165" i="3"/>
  <c r="H165" i="3"/>
  <c r="E165" i="3"/>
  <c r="D165" i="3"/>
  <c r="J164" i="3"/>
  <c r="G164" i="3"/>
  <c r="D164" i="3"/>
  <c r="K162" i="3"/>
  <c r="J162" i="3"/>
  <c r="H162" i="3"/>
  <c r="G162" i="3"/>
  <c r="E162" i="3"/>
  <c r="D162" i="3"/>
  <c r="J161" i="3"/>
  <c r="G161" i="3"/>
  <c r="D161" i="3"/>
  <c r="J160" i="3"/>
  <c r="G160" i="3"/>
  <c r="G158" i="3" s="1"/>
  <c r="D160" i="3"/>
  <c r="K158" i="3"/>
  <c r="J158" i="3"/>
  <c r="H158" i="3"/>
  <c r="E158" i="3"/>
  <c r="D158" i="3"/>
  <c r="J157" i="3"/>
  <c r="G157" i="3"/>
  <c r="D157" i="3"/>
  <c r="K155" i="3"/>
  <c r="K143" i="3" s="1"/>
  <c r="J155" i="3"/>
  <c r="H155" i="3"/>
  <c r="G155" i="3"/>
  <c r="E155" i="3"/>
  <c r="E143" i="3" s="1"/>
  <c r="D155" i="3"/>
  <c r="J154" i="3"/>
  <c r="G154" i="3"/>
  <c r="D154" i="3"/>
  <c r="D149" i="3" s="1"/>
  <c r="J153" i="3"/>
  <c r="G153" i="3"/>
  <c r="D153" i="3"/>
  <c r="J152" i="3"/>
  <c r="J149" i="3" s="1"/>
  <c r="G152" i="3"/>
  <c r="D152" i="3"/>
  <c r="J151" i="3"/>
  <c r="G151" i="3"/>
  <c r="G149" i="3" s="1"/>
  <c r="D151" i="3"/>
  <c r="K149" i="3"/>
  <c r="H149" i="3"/>
  <c r="H143" i="3" s="1"/>
  <c r="E149" i="3"/>
  <c r="J148" i="3"/>
  <c r="J145" i="3" s="1"/>
  <c r="G148" i="3"/>
  <c r="D148" i="3"/>
  <c r="J147" i="3"/>
  <c r="G147" i="3"/>
  <c r="G145" i="3" s="1"/>
  <c r="D147" i="3"/>
  <c r="K145" i="3"/>
  <c r="H145" i="3"/>
  <c r="E145" i="3"/>
  <c r="D145" i="3"/>
  <c r="L143" i="3"/>
  <c r="I143" i="3"/>
  <c r="D143" i="3"/>
  <c r="J142" i="3"/>
  <c r="G142" i="3"/>
  <c r="D142" i="3"/>
  <c r="K140" i="3"/>
  <c r="K128" i="3" s="1"/>
  <c r="J140" i="3"/>
  <c r="H140" i="3"/>
  <c r="G140" i="3"/>
  <c r="E140" i="3"/>
  <c r="D140" i="3"/>
  <c r="J139" i="3"/>
  <c r="G139" i="3"/>
  <c r="D139" i="3"/>
  <c r="D134" i="3" s="1"/>
  <c r="D128" i="3" s="1"/>
  <c r="J138" i="3"/>
  <c r="G138" i="3"/>
  <c r="D138" i="3"/>
  <c r="J137" i="3"/>
  <c r="J134" i="3" s="1"/>
  <c r="G137" i="3"/>
  <c r="D137" i="3"/>
  <c r="J136" i="3"/>
  <c r="G136" i="3"/>
  <c r="G134" i="3" s="1"/>
  <c r="D136" i="3"/>
  <c r="K134" i="3"/>
  <c r="H134" i="3"/>
  <c r="E134" i="3"/>
  <c r="J133" i="3"/>
  <c r="J130" i="3" s="1"/>
  <c r="J128" i="3" s="1"/>
  <c r="G133" i="3"/>
  <c r="D133" i="3"/>
  <c r="J132" i="3"/>
  <c r="G132" i="3"/>
  <c r="G130" i="3" s="1"/>
  <c r="G128" i="3" s="1"/>
  <c r="D132" i="3"/>
  <c r="K130" i="3"/>
  <c r="H130" i="3"/>
  <c r="H128" i="3" s="1"/>
  <c r="E130" i="3"/>
  <c r="D130" i="3"/>
  <c r="E128" i="3"/>
  <c r="J127" i="3"/>
  <c r="G127" i="3"/>
  <c r="D127" i="3"/>
  <c r="J126" i="3"/>
  <c r="G126" i="3"/>
  <c r="D126" i="3"/>
  <c r="J125" i="3"/>
  <c r="G125" i="3"/>
  <c r="D125" i="3"/>
  <c r="K124" i="3"/>
  <c r="J124" i="3"/>
  <c r="H124" i="3"/>
  <c r="G124" i="3"/>
  <c r="E124" i="3"/>
  <c r="D124" i="3"/>
  <c r="J123" i="3"/>
  <c r="G123" i="3"/>
  <c r="D123" i="3"/>
  <c r="J122" i="3"/>
  <c r="G122" i="3"/>
  <c r="D122" i="3"/>
  <c r="K120" i="3"/>
  <c r="J120" i="3"/>
  <c r="J102" i="3" s="1"/>
  <c r="H120" i="3"/>
  <c r="G120" i="3"/>
  <c r="E120" i="3"/>
  <c r="D120" i="3"/>
  <c r="K119" i="3"/>
  <c r="J119" i="3"/>
  <c r="H119" i="3"/>
  <c r="G119" i="3"/>
  <c r="G116" i="3" s="1"/>
  <c r="G112" i="3" s="1"/>
  <c r="E119" i="3"/>
  <c r="D119" i="3" s="1"/>
  <c r="J118" i="3"/>
  <c r="G118" i="3"/>
  <c r="D118" i="3"/>
  <c r="J117" i="3"/>
  <c r="G117" i="3"/>
  <c r="D117" i="3"/>
  <c r="K116" i="3"/>
  <c r="J116" i="3"/>
  <c r="H116" i="3"/>
  <c r="E116" i="3"/>
  <c r="J115" i="3"/>
  <c r="G115" i="3"/>
  <c r="D115" i="3"/>
  <c r="J114" i="3"/>
  <c r="G114" i="3"/>
  <c r="D114" i="3"/>
  <c r="K112" i="3"/>
  <c r="J112" i="3"/>
  <c r="H112" i="3"/>
  <c r="E112" i="3"/>
  <c r="J111" i="3"/>
  <c r="G111" i="3"/>
  <c r="D111" i="3"/>
  <c r="J110" i="3"/>
  <c r="G110" i="3"/>
  <c r="D110" i="3"/>
  <c r="D108" i="3" s="1"/>
  <c r="K108" i="3"/>
  <c r="J108" i="3"/>
  <c r="H108" i="3"/>
  <c r="G108" i="3"/>
  <c r="E108" i="3"/>
  <c r="J107" i="3"/>
  <c r="G107" i="3"/>
  <c r="D107" i="3"/>
  <c r="J106" i="3"/>
  <c r="G106" i="3"/>
  <c r="D106" i="3"/>
  <c r="D104" i="3" s="1"/>
  <c r="K104" i="3"/>
  <c r="J104" i="3"/>
  <c r="H104" i="3"/>
  <c r="G104" i="3"/>
  <c r="E104" i="3"/>
  <c r="K102" i="3"/>
  <c r="H102" i="3"/>
  <c r="E102" i="3"/>
  <c r="J101" i="3"/>
  <c r="G101" i="3"/>
  <c r="D101" i="3"/>
  <c r="J100" i="3"/>
  <c r="G100" i="3"/>
  <c r="D100" i="3"/>
  <c r="K98" i="3"/>
  <c r="J98" i="3"/>
  <c r="H98" i="3"/>
  <c r="G98" i="3"/>
  <c r="E98" i="3"/>
  <c r="D98" i="3"/>
  <c r="J97" i="3"/>
  <c r="G97" i="3"/>
  <c r="D97" i="3"/>
  <c r="J96" i="3"/>
  <c r="G96" i="3"/>
  <c r="D96" i="3"/>
  <c r="K94" i="3"/>
  <c r="J94" i="3"/>
  <c r="J92" i="3" s="1"/>
  <c r="H94" i="3"/>
  <c r="G94" i="3"/>
  <c r="E94" i="3"/>
  <c r="D94" i="3"/>
  <c r="D92" i="3" s="1"/>
  <c r="K92" i="3"/>
  <c r="H92" i="3"/>
  <c r="G92" i="3"/>
  <c r="E92" i="3"/>
  <c r="J91" i="3"/>
  <c r="G91" i="3"/>
  <c r="G87" i="3" s="1"/>
  <c r="G77" i="3" s="1"/>
  <c r="D91" i="3"/>
  <c r="J90" i="3"/>
  <c r="G90" i="3"/>
  <c r="D90" i="3"/>
  <c r="D87" i="3" s="1"/>
  <c r="J89" i="3"/>
  <c r="G89" i="3"/>
  <c r="D89" i="3"/>
  <c r="K87" i="3"/>
  <c r="J87" i="3"/>
  <c r="H87" i="3"/>
  <c r="E87" i="3"/>
  <c r="J86" i="3"/>
  <c r="G86" i="3"/>
  <c r="D86" i="3"/>
  <c r="D83" i="3" s="1"/>
  <c r="J85" i="3"/>
  <c r="G85" i="3"/>
  <c r="D85" i="3"/>
  <c r="K83" i="3"/>
  <c r="J83" i="3"/>
  <c r="H83" i="3"/>
  <c r="G83" i="3"/>
  <c r="E83" i="3"/>
  <c r="J82" i="3"/>
  <c r="G82" i="3"/>
  <c r="D82" i="3"/>
  <c r="D79" i="3" s="1"/>
  <c r="J81" i="3"/>
  <c r="G81" i="3"/>
  <c r="D81" i="3"/>
  <c r="K79" i="3"/>
  <c r="J79" i="3"/>
  <c r="H79" i="3"/>
  <c r="G79" i="3"/>
  <c r="E79" i="3"/>
  <c r="J77" i="3"/>
  <c r="H77" i="3"/>
  <c r="J76" i="3"/>
  <c r="G76" i="3"/>
  <c r="D76" i="3"/>
  <c r="J75" i="3"/>
  <c r="G75" i="3"/>
  <c r="D75" i="3"/>
  <c r="J74" i="3"/>
  <c r="G74" i="3"/>
  <c r="D74" i="3"/>
  <c r="J73" i="3"/>
  <c r="G73" i="3"/>
  <c r="D73" i="3"/>
  <c r="J72" i="3"/>
  <c r="J67" i="3" s="1"/>
  <c r="G72" i="3"/>
  <c r="D72" i="3"/>
  <c r="J71" i="3"/>
  <c r="G71" i="3"/>
  <c r="G67" i="3" s="1"/>
  <c r="D71" i="3"/>
  <c r="J70" i="3"/>
  <c r="G70" i="3"/>
  <c r="D70" i="3"/>
  <c r="D67" i="3" s="1"/>
  <c r="J69" i="3"/>
  <c r="G69" i="3"/>
  <c r="D69" i="3"/>
  <c r="K67" i="3"/>
  <c r="H67" i="3"/>
  <c r="E67" i="3"/>
  <c r="J66" i="3"/>
  <c r="G66" i="3"/>
  <c r="D66" i="3"/>
  <c r="J65" i="3"/>
  <c r="G65" i="3"/>
  <c r="D65" i="3"/>
  <c r="K63" i="3"/>
  <c r="K34" i="3" s="1"/>
  <c r="J63" i="3"/>
  <c r="H63" i="3"/>
  <c r="G63" i="3"/>
  <c r="E63" i="3"/>
  <c r="J62" i="3"/>
  <c r="G62" i="3"/>
  <c r="D62" i="3"/>
  <c r="D60" i="3" s="1"/>
  <c r="K60" i="3"/>
  <c r="J60" i="3"/>
  <c r="H60" i="3"/>
  <c r="G60" i="3"/>
  <c r="E60" i="3"/>
  <c r="J59" i="3"/>
  <c r="G59" i="3"/>
  <c r="D59" i="3"/>
  <c r="J58" i="3"/>
  <c r="G58" i="3"/>
  <c r="D58" i="3"/>
  <c r="J57" i="3"/>
  <c r="G57" i="3"/>
  <c r="D57" i="3"/>
  <c r="J56" i="3"/>
  <c r="G56" i="3"/>
  <c r="D56" i="3"/>
  <c r="J55" i="3"/>
  <c r="G55" i="3"/>
  <c r="G50" i="3" s="1"/>
  <c r="D55" i="3"/>
  <c r="J54" i="3"/>
  <c r="G54" i="3"/>
  <c r="D54" i="3"/>
  <c r="J53" i="3"/>
  <c r="G53" i="3"/>
  <c r="D53" i="3"/>
  <c r="J52" i="3"/>
  <c r="G52" i="3"/>
  <c r="D52" i="3"/>
  <c r="K50" i="3"/>
  <c r="J50" i="3"/>
  <c r="H50" i="3"/>
  <c r="E50" i="3"/>
  <c r="D50" i="3"/>
  <c r="J49" i="3"/>
  <c r="G49" i="3"/>
  <c r="D49" i="3"/>
  <c r="J48" i="3"/>
  <c r="J45" i="3" s="1"/>
  <c r="J34" i="3" s="1"/>
  <c r="G48" i="3"/>
  <c r="D48" i="3"/>
  <c r="J47" i="3"/>
  <c r="G47" i="3"/>
  <c r="G45" i="3" s="1"/>
  <c r="D47" i="3"/>
  <c r="K45" i="3"/>
  <c r="H45" i="3"/>
  <c r="H34" i="3" s="1"/>
  <c r="E45" i="3"/>
  <c r="D45" i="3"/>
  <c r="J44" i="3"/>
  <c r="G44" i="3"/>
  <c r="D44" i="3"/>
  <c r="J43" i="3"/>
  <c r="G43" i="3"/>
  <c r="D43" i="3"/>
  <c r="J42" i="3"/>
  <c r="G42" i="3"/>
  <c r="D42" i="3"/>
  <c r="J41" i="3"/>
  <c r="G41" i="3"/>
  <c r="D41" i="3"/>
  <c r="J40" i="3"/>
  <c r="J36" i="3" s="1"/>
  <c r="G40" i="3"/>
  <c r="D40" i="3"/>
  <c r="J39" i="3"/>
  <c r="G39" i="3"/>
  <c r="G36" i="3" s="1"/>
  <c r="G34" i="3" s="1"/>
  <c r="D39" i="3"/>
  <c r="J38" i="3"/>
  <c r="G38" i="3"/>
  <c r="D38" i="3"/>
  <c r="D36" i="3" s="1"/>
  <c r="K36" i="3"/>
  <c r="H36" i="3"/>
  <c r="E36" i="3"/>
  <c r="J33" i="3"/>
  <c r="G33" i="3"/>
  <c r="D33" i="3"/>
  <c r="D31" i="3" s="1"/>
  <c r="K31" i="3"/>
  <c r="J31" i="3"/>
  <c r="H31" i="3"/>
  <c r="G31" i="3"/>
  <c r="E31" i="3"/>
  <c r="J30" i="3"/>
  <c r="G30" i="3"/>
  <c r="D30" i="3"/>
  <c r="D28" i="3" s="1"/>
  <c r="K28" i="3"/>
  <c r="J28" i="3"/>
  <c r="H28" i="3"/>
  <c r="G28" i="3"/>
  <c r="E28" i="3"/>
  <c r="J27" i="3"/>
  <c r="G27" i="3"/>
  <c r="G23" i="3" s="1"/>
  <c r="D27" i="3"/>
  <c r="J26" i="3"/>
  <c r="G26" i="3"/>
  <c r="D26" i="3"/>
  <c r="J25" i="3"/>
  <c r="G25" i="3"/>
  <c r="D25" i="3"/>
  <c r="K23" i="3"/>
  <c r="J23" i="3"/>
  <c r="H23" i="3"/>
  <c r="E23" i="3"/>
  <c r="J21" i="3"/>
  <c r="H21" i="3"/>
  <c r="H19" i="3" s="1"/>
  <c r="H17" i="3" s="1"/>
  <c r="L19" i="3"/>
  <c r="L17" i="3" s="1"/>
  <c r="I19" i="3"/>
  <c r="N315" i="2"/>
  <c r="N313" i="2" s="1"/>
  <c r="M315" i="2"/>
  <c r="L315" i="2"/>
  <c r="L313" i="2" s="1"/>
  <c r="K315" i="2"/>
  <c r="J315" i="2"/>
  <c r="I315" i="2"/>
  <c r="H315" i="2"/>
  <c r="H313" i="2" s="1"/>
  <c r="G315" i="2"/>
  <c r="F315" i="2"/>
  <c r="F313" i="2" s="1"/>
  <c r="M313" i="2"/>
  <c r="K313" i="2"/>
  <c r="J313" i="2"/>
  <c r="I313" i="2"/>
  <c r="G313" i="2"/>
  <c r="L312" i="2"/>
  <c r="L309" i="2" s="1"/>
  <c r="I312" i="2"/>
  <c r="F312" i="2"/>
  <c r="L311" i="2"/>
  <c r="I311" i="2"/>
  <c r="I309" i="2" s="1"/>
  <c r="F311" i="2"/>
  <c r="N309" i="2"/>
  <c r="M309" i="2"/>
  <c r="K309" i="2"/>
  <c r="J309" i="2"/>
  <c r="H309" i="2"/>
  <c r="G309" i="2"/>
  <c r="F309" i="2"/>
  <c r="L307" i="2"/>
  <c r="I307" i="2"/>
  <c r="I305" i="2" s="1"/>
  <c r="F307" i="2"/>
  <c r="N305" i="2"/>
  <c r="M305" i="2"/>
  <c r="L305" i="2"/>
  <c r="K305" i="2"/>
  <c r="J305" i="2"/>
  <c r="H305" i="2"/>
  <c r="G305" i="2"/>
  <c r="F305" i="2"/>
  <c r="L304" i="2"/>
  <c r="I304" i="2"/>
  <c r="I302" i="2" s="1"/>
  <c r="F304" i="2"/>
  <c r="N302" i="2"/>
  <c r="M302" i="2"/>
  <c r="L302" i="2"/>
  <c r="K302" i="2"/>
  <c r="J302" i="2"/>
  <c r="H302" i="2"/>
  <c r="G302" i="2"/>
  <c r="F302" i="2"/>
  <c r="L301" i="2"/>
  <c r="L299" i="2" s="1"/>
  <c r="I301" i="2"/>
  <c r="I299" i="2" s="1"/>
  <c r="F301" i="2"/>
  <c r="N299" i="2"/>
  <c r="M299" i="2"/>
  <c r="K299" i="2"/>
  <c r="J299" i="2"/>
  <c r="H299" i="2"/>
  <c r="G299" i="2"/>
  <c r="F299" i="2"/>
  <c r="L298" i="2"/>
  <c r="I298" i="2"/>
  <c r="I296" i="2" s="1"/>
  <c r="F298" i="2"/>
  <c r="N296" i="2"/>
  <c r="M296" i="2"/>
  <c r="L296" i="2"/>
  <c r="K296" i="2"/>
  <c r="J296" i="2"/>
  <c r="H296" i="2"/>
  <c r="G296" i="2"/>
  <c r="F296" i="2"/>
  <c r="L295" i="2"/>
  <c r="I295" i="2"/>
  <c r="I293" i="2" s="1"/>
  <c r="F295" i="2"/>
  <c r="F293" i="2" s="1"/>
  <c r="N293" i="2"/>
  <c r="M293" i="2"/>
  <c r="L293" i="2"/>
  <c r="K293" i="2"/>
  <c r="J293" i="2"/>
  <c r="H293" i="2"/>
  <c r="G293" i="2"/>
  <c r="L292" i="2"/>
  <c r="I292" i="2"/>
  <c r="I290" i="2" s="1"/>
  <c r="F292" i="2"/>
  <c r="N290" i="2"/>
  <c r="M290" i="2"/>
  <c r="L290" i="2"/>
  <c r="K290" i="2"/>
  <c r="J290" i="2"/>
  <c r="J281" i="2" s="1"/>
  <c r="H290" i="2"/>
  <c r="G290" i="2"/>
  <c r="F290" i="2"/>
  <c r="L289" i="2"/>
  <c r="L287" i="2" s="1"/>
  <c r="I289" i="2"/>
  <c r="I287" i="2" s="1"/>
  <c r="F289" i="2"/>
  <c r="N287" i="2"/>
  <c r="M287" i="2"/>
  <c r="K287" i="2"/>
  <c r="J287" i="2"/>
  <c r="H287" i="2"/>
  <c r="G287" i="2"/>
  <c r="F287" i="2"/>
  <c r="L286" i="2"/>
  <c r="I286" i="2"/>
  <c r="F286" i="2"/>
  <c r="L285" i="2"/>
  <c r="L283" i="2" s="1"/>
  <c r="I285" i="2"/>
  <c r="F285" i="2"/>
  <c r="F283" i="2" s="1"/>
  <c r="N283" i="2"/>
  <c r="M283" i="2"/>
  <c r="M281" i="2" s="1"/>
  <c r="K283" i="2"/>
  <c r="K281" i="2" s="1"/>
  <c r="J283" i="2"/>
  <c r="H283" i="2"/>
  <c r="G283" i="2"/>
  <c r="N281" i="2"/>
  <c r="L280" i="2"/>
  <c r="L278" i="2" s="1"/>
  <c r="I280" i="2"/>
  <c r="I278" i="2" s="1"/>
  <c r="F280" i="2"/>
  <c r="N278" i="2"/>
  <c r="M278" i="2"/>
  <c r="K278" i="2"/>
  <c r="J278" i="2"/>
  <c r="H278" i="2"/>
  <c r="G278" i="2"/>
  <c r="F278" i="2"/>
  <c r="L277" i="2"/>
  <c r="I277" i="2"/>
  <c r="I275" i="2" s="1"/>
  <c r="F277" i="2"/>
  <c r="N275" i="2"/>
  <c r="M275" i="2"/>
  <c r="L275" i="2"/>
  <c r="K275" i="2"/>
  <c r="J275" i="2"/>
  <c r="H275" i="2"/>
  <c r="G275" i="2"/>
  <c r="F275" i="2"/>
  <c r="L274" i="2"/>
  <c r="L272" i="2" s="1"/>
  <c r="I274" i="2"/>
  <c r="I272" i="2" s="1"/>
  <c r="F274" i="2"/>
  <c r="F272" i="2" s="1"/>
  <c r="N272" i="2"/>
  <c r="M272" i="2"/>
  <c r="K272" i="2"/>
  <c r="J272" i="2"/>
  <c r="H272" i="2"/>
  <c r="G272" i="2"/>
  <c r="L271" i="2"/>
  <c r="I271" i="2"/>
  <c r="I268" i="2" s="1"/>
  <c r="F271" i="2"/>
  <c r="L270" i="2"/>
  <c r="L268" i="2" s="1"/>
  <c r="I270" i="2"/>
  <c r="F270" i="2"/>
  <c r="F268" i="2" s="1"/>
  <c r="N268" i="2"/>
  <c r="M268" i="2"/>
  <c r="K268" i="2"/>
  <c r="J268" i="2"/>
  <c r="H268" i="2"/>
  <c r="G268" i="2"/>
  <c r="L267" i="2"/>
  <c r="I267" i="2"/>
  <c r="F267" i="2"/>
  <c r="L266" i="2"/>
  <c r="I266" i="2"/>
  <c r="I264" i="2" s="1"/>
  <c r="F266" i="2"/>
  <c r="N264" i="2"/>
  <c r="N250" i="2" s="1"/>
  <c r="M264" i="2"/>
  <c r="L264" i="2"/>
  <c r="K264" i="2"/>
  <c r="J264" i="2"/>
  <c r="J250" i="2" s="1"/>
  <c r="H264" i="2"/>
  <c r="G264" i="2"/>
  <c r="F264" i="2"/>
  <c r="L263" i="2"/>
  <c r="I263" i="2"/>
  <c r="I260" i="2" s="1"/>
  <c r="F263" i="2"/>
  <c r="L262" i="2"/>
  <c r="L260" i="2" s="1"/>
  <c r="I262" i="2"/>
  <c r="F262" i="2"/>
  <c r="N260" i="2"/>
  <c r="M260" i="2"/>
  <c r="K260" i="2"/>
  <c r="J260" i="2"/>
  <c r="H260" i="2"/>
  <c r="G260" i="2"/>
  <c r="F260" i="2"/>
  <c r="L259" i="2"/>
  <c r="I259" i="2"/>
  <c r="F259" i="2"/>
  <c r="L258" i="2"/>
  <c r="L256" i="2" s="1"/>
  <c r="L250" i="2" s="1"/>
  <c r="I258" i="2"/>
  <c r="F258" i="2"/>
  <c r="N256" i="2"/>
  <c r="M256" i="2"/>
  <c r="K256" i="2"/>
  <c r="J256" i="2"/>
  <c r="H256" i="2"/>
  <c r="G256" i="2"/>
  <c r="F256" i="2"/>
  <c r="L255" i="2"/>
  <c r="I255" i="2"/>
  <c r="I252" i="2" s="1"/>
  <c r="F255" i="2"/>
  <c r="L254" i="2"/>
  <c r="L252" i="2" s="1"/>
  <c r="I254" i="2"/>
  <c r="F254" i="2"/>
  <c r="F252" i="2" s="1"/>
  <c r="F250" i="2" s="1"/>
  <c r="N252" i="2"/>
  <c r="M252" i="2"/>
  <c r="K252" i="2"/>
  <c r="J252" i="2"/>
  <c r="H252" i="2"/>
  <c r="H250" i="2" s="1"/>
  <c r="G252" i="2"/>
  <c r="L249" i="2"/>
  <c r="L247" i="2" s="1"/>
  <c r="I249" i="2"/>
  <c r="F249" i="2"/>
  <c r="F247" i="2" s="1"/>
  <c r="N247" i="2"/>
  <c r="M247" i="2"/>
  <c r="K247" i="2"/>
  <c r="J247" i="2"/>
  <c r="I247" i="2"/>
  <c r="H247" i="2"/>
  <c r="G247" i="2"/>
  <c r="L246" i="2"/>
  <c r="L244" i="2" s="1"/>
  <c r="I246" i="2"/>
  <c r="F246" i="2"/>
  <c r="N244" i="2"/>
  <c r="M244" i="2"/>
  <c r="K244" i="2"/>
  <c r="J244" i="2"/>
  <c r="I244" i="2"/>
  <c r="H244" i="2"/>
  <c r="G244" i="2"/>
  <c r="F244" i="2"/>
  <c r="L243" i="2"/>
  <c r="I243" i="2"/>
  <c r="F243" i="2"/>
  <c r="L242" i="2"/>
  <c r="I242" i="2"/>
  <c r="F242" i="2"/>
  <c r="L241" i="2"/>
  <c r="I241" i="2"/>
  <c r="F241" i="2"/>
  <c r="N239" i="2"/>
  <c r="M239" i="2"/>
  <c r="K239" i="2"/>
  <c r="J239" i="2"/>
  <c r="H239" i="2"/>
  <c r="G239" i="2"/>
  <c r="L238" i="2"/>
  <c r="I238" i="2"/>
  <c r="F238" i="2"/>
  <c r="L237" i="2"/>
  <c r="I237" i="2"/>
  <c r="I234" i="2" s="1"/>
  <c r="F237" i="2"/>
  <c r="L236" i="2"/>
  <c r="L234" i="2" s="1"/>
  <c r="I236" i="2"/>
  <c r="F236" i="2"/>
  <c r="N234" i="2"/>
  <c r="M234" i="2"/>
  <c r="K234" i="2"/>
  <c r="J234" i="2"/>
  <c r="H234" i="2"/>
  <c r="G234" i="2"/>
  <c r="L233" i="2"/>
  <c r="I233" i="2"/>
  <c r="F233" i="2"/>
  <c r="L232" i="2"/>
  <c r="I232" i="2"/>
  <c r="F232" i="2"/>
  <c r="L231" i="2"/>
  <c r="I231" i="2"/>
  <c r="F231" i="2"/>
  <c r="L230" i="2"/>
  <c r="I230" i="2"/>
  <c r="F230" i="2"/>
  <c r="L229" i="2"/>
  <c r="I229" i="2"/>
  <c r="F229" i="2"/>
  <c r="L228" i="2"/>
  <c r="I228" i="2"/>
  <c r="F228" i="2"/>
  <c r="L227" i="2"/>
  <c r="L225" i="2" s="1"/>
  <c r="I227" i="2"/>
  <c r="F227" i="2"/>
  <c r="N225" i="2"/>
  <c r="M225" i="2"/>
  <c r="K225" i="2"/>
  <c r="J225" i="2"/>
  <c r="H225" i="2"/>
  <c r="H220" i="2" s="1"/>
  <c r="G225" i="2"/>
  <c r="L224" i="2"/>
  <c r="L222" i="2" s="1"/>
  <c r="I224" i="2"/>
  <c r="F224" i="2"/>
  <c r="F222" i="2" s="1"/>
  <c r="N222" i="2"/>
  <c r="N220" i="2" s="1"/>
  <c r="M222" i="2"/>
  <c r="K222" i="2"/>
  <c r="K220" i="2" s="1"/>
  <c r="J222" i="2"/>
  <c r="I222" i="2"/>
  <c r="H222" i="2"/>
  <c r="G222" i="2"/>
  <c r="J220" i="2"/>
  <c r="L219" i="2"/>
  <c r="I219" i="2"/>
  <c r="F219" i="2"/>
  <c r="L218" i="2"/>
  <c r="I218" i="2"/>
  <c r="F218" i="2"/>
  <c r="N216" i="2"/>
  <c r="N191" i="2" s="1"/>
  <c r="M216" i="2"/>
  <c r="K216" i="2"/>
  <c r="J216" i="2"/>
  <c r="H216" i="2"/>
  <c r="G216" i="2"/>
  <c r="L215" i="2"/>
  <c r="L213" i="2" s="1"/>
  <c r="I215" i="2"/>
  <c r="I213" i="2" s="1"/>
  <c r="F215" i="2"/>
  <c r="F213" i="2" s="1"/>
  <c r="N213" i="2"/>
  <c r="M213" i="2"/>
  <c r="K213" i="2"/>
  <c r="J213" i="2"/>
  <c r="H213" i="2"/>
  <c r="G213" i="2"/>
  <c r="L212" i="2"/>
  <c r="L210" i="2" s="1"/>
  <c r="I212" i="2"/>
  <c r="F212" i="2"/>
  <c r="F210" i="2" s="1"/>
  <c r="N210" i="2"/>
  <c r="M210" i="2"/>
  <c r="K210" i="2"/>
  <c r="J210" i="2"/>
  <c r="I210" i="2"/>
  <c r="H210" i="2"/>
  <c r="G210" i="2"/>
  <c r="L209" i="2"/>
  <c r="I209" i="2"/>
  <c r="F209" i="2"/>
  <c r="F204" i="2" s="1"/>
  <c r="L208" i="2"/>
  <c r="I208" i="2"/>
  <c r="F208" i="2"/>
  <c r="L207" i="2"/>
  <c r="I207" i="2"/>
  <c r="F207" i="2"/>
  <c r="L206" i="2"/>
  <c r="I206" i="2"/>
  <c r="I204" i="2" s="1"/>
  <c r="F206" i="2"/>
  <c r="N204" i="2"/>
  <c r="M204" i="2"/>
  <c r="L204" i="2"/>
  <c r="K204" i="2"/>
  <c r="J204" i="2"/>
  <c r="H204" i="2"/>
  <c r="G204" i="2"/>
  <c r="L203" i="2"/>
  <c r="I203" i="2"/>
  <c r="F203" i="2"/>
  <c r="L202" i="2"/>
  <c r="I202" i="2"/>
  <c r="F202" i="2"/>
  <c r="L201" i="2"/>
  <c r="I201" i="2"/>
  <c r="F201" i="2"/>
  <c r="L200" i="2"/>
  <c r="I200" i="2"/>
  <c r="I198" i="2" s="1"/>
  <c r="F200" i="2"/>
  <c r="F198" i="2" s="1"/>
  <c r="N198" i="2"/>
  <c r="M198" i="2"/>
  <c r="K198" i="2"/>
  <c r="J198" i="2"/>
  <c r="H198" i="2"/>
  <c r="H191" i="2" s="1"/>
  <c r="G198" i="2"/>
  <c r="L197" i="2"/>
  <c r="I197" i="2"/>
  <c r="F197" i="2"/>
  <c r="L196" i="2"/>
  <c r="I196" i="2"/>
  <c r="I193" i="2" s="1"/>
  <c r="F196" i="2"/>
  <c r="L195" i="2"/>
  <c r="I195" i="2"/>
  <c r="F195" i="2"/>
  <c r="F193" i="2" s="1"/>
  <c r="N193" i="2"/>
  <c r="M193" i="2"/>
  <c r="K193" i="2"/>
  <c r="K191" i="2" s="1"/>
  <c r="J193" i="2"/>
  <c r="H193" i="2"/>
  <c r="G193" i="2"/>
  <c r="J191" i="2"/>
  <c r="L190" i="2"/>
  <c r="L188" i="2" s="1"/>
  <c r="I190" i="2"/>
  <c r="I188" i="2" s="1"/>
  <c r="F190" i="2"/>
  <c r="N188" i="2"/>
  <c r="M188" i="2"/>
  <c r="K188" i="2"/>
  <c r="J188" i="2"/>
  <c r="H188" i="2"/>
  <c r="G188" i="2"/>
  <c r="F188" i="2"/>
  <c r="L187" i="2"/>
  <c r="I187" i="2"/>
  <c r="I185" i="2" s="1"/>
  <c r="F187" i="2"/>
  <c r="N185" i="2"/>
  <c r="M185" i="2"/>
  <c r="L185" i="2"/>
  <c r="K185" i="2"/>
  <c r="J185" i="2"/>
  <c r="H185" i="2"/>
  <c r="G185" i="2"/>
  <c r="F185" i="2"/>
  <c r="L184" i="2"/>
  <c r="L182" i="2" s="1"/>
  <c r="I184" i="2"/>
  <c r="I182" i="2" s="1"/>
  <c r="F184" i="2"/>
  <c r="N182" i="2"/>
  <c r="M182" i="2"/>
  <c r="K182" i="2"/>
  <c r="J182" i="2"/>
  <c r="H182" i="2"/>
  <c r="G182" i="2"/>
  <c r="F182" i="2"/>
  <c r="L181" i="2"/>
  <c r="I181" i="2"/>
  <c r="I179" i="2" s="1"/>
  <c r="F181" i="2"/>
  <c r="N179" i="2"/>
  <c r="M179" i="2"/>
  <c r="L179" i="2"/>
  <c r="K179" i="2"/>
  <c r="J179" i="2"/>
  <c r="H179" i="2"/>
  <c r="G179" i="2"/>
  <c r="G171" i="2" s="1"/>
  <c r="F179" i="2"/>
  <c r="L178" i="2"/>
  <c r="L176" i="2" s="1"/>
  <c r="I178" i="2"/>
  <c r="I176" i="2" s="1"/>
  <c r="F178" i="2"/>
  <c r="N176" i="2"/>
  <c r="M176" i="2"/>
  <c r="K176" i="2"/>
  <c r="J176" i="2"/>
  <c r="H176" i="2"/>
  <c r="G176" i="2"/>
  <c r="F176" i="2"/>
  <c r="L175" i="2"/>
  <c r="I175" i="2"/>
  <c r="I173" i="2" s="1"/>
  <c r="F175" i="2"/>
  <c r="N173" i="2"/>
  <c r="N171" i="2" s="1"/>
  <c r="M173" i="2"/>
  <c r="L173" i="2"/>
  <c r="K173" i="2"/>
  <c r="K171" i="2" s="1"/>
  <c r="J173" i="2"/>
  <c r="J171" i="2" s="1"/>
  <c r="H173" i="2"/>
  <c r="G173" i="2"/>
  <c r="F173" i="2"/>
  <c r="M171" i="2"/>
  <c r="L170" i="2"/>
  <c r="L168" i="2" s="1"/>
  <c r="I170" i="2"/>
  <c r="I168" i="2" s="1"/>
  <c r="F170" i="2"/>
  <c r="F168" i="2" s="1"/>
  <c r="N168" i="2"/>
  <c r="M168" i="2"/>
  <c r="K168" i="2"/>
  <c r="J168" i="2"/>
  <c r="H168" i="2"/>
  <c r="G168" i="2"/>
  <c r="L167" i="2"/>
  <c r="L165" i="2" s="1"/>
  <c r="I167" i="2"/>
  <c r="F167" i="2"/>
  <c r="F165" i="2" s="1"/>
  <c r="N165" i="2"/>
  <c r="M165" i="2"/>
  <c r="K165" i="2"/>
  <c r="J165" i="2"/>
  <c r="I165" i="2"/>
  <c r="H165" i="2"/>
  <c r="G165" i="2"/>
  <c r="L164" i="2"/>
  <c r="L162" i="2" s="1"/>
  <c r="I164" i="2"/>
  <c r="I162" i="2" s="1"/>
  <c r="F164" i="2"/>
  <c r="F162" i="2" s="1"/>
  <c r="N162" i="2"/>
  <c r="M162" i="2"/>
  <c r="K162" i="2"/>
  <c r="J162" i="2"/>
  <c r="H162" i="2"/>
  <c r="G162" i="2"/>
  <c r="L161" i="2"/>
  <c r="L159" i="2" s="1"/>
  <c r="I161" i="2"/>
  <c r="F161" i="2"/>
  <c r="F159" i="2" s="1"/>
  <c r="N159" i="2"/>
  <c r="M159" i="2"/>
  <c r="K159" i="2"/>
  <c r="J159" i="2"/>
  <c r="I159" i="2"/>
  <c r="H159" i="2"/>
  <c r="G159" i="2"/>
  <c r="L158" i="2"/>
  <c r="L156" i="2" s="1"/>
  <c r="I158" i="2"/>
  <c r="I156" i="2" s="1"/>
  <c r="F158" i="2"/>
  <c r="F156" i="2" s="1"/>
  <c r="N156" i="2"/>
  <c r="M156" i="2"/>
  <c r="K156" i="2"/>
  <c r="J156" i="2"/>
  <c r="H156" i="2"/>
  <c r="H151" i="2" s="1"/>
  <c r="G156" i="2"/>
  <c r="L155" i="2"/>
  <c r="L153" i="2" s="1"/>
  <c r="I155" i="2"/>
  <c r="F155" i="2"/>
  <c r="F153" i="2" s="1"/>
  <c r="N153" i="2"/>
  <c r="N151" i="2" s="1"/>
  <c r="M153" i="2"/>
  <c r="K153" i="2"/>
  <c r="J153" i="2"/>
  <c r="I153" i="2"/>
  <c r="H153" i="2"/>
  <c r="G153" i="2"/>
  <c r="J151" i="2"/>
  <c r="L150" i="2"/>
  <c r="L148" i="2" s="1"/>
  <c r="I150" i="2"/>
  <c r="I148" i="2" s="1"/>
  <c r="F150" i="2"/>
  <c r="F148" i="2" s="1"/>
  <c r="N148" i="2"/>
  <c r="M148" i="2"/>
  <c r="K148" i="2"/>
  <c r="J148" i="2"/>
  <c r="H148" i="2"/>
  <c r="G148" i="2"/>
  <c r="L147" i="2"/>
  <c r="I147" i="2"/>
  <c r="F147" i="2"/>
  <c r="L146" i="2"/>
  <c r="I146" i="2"/>
  <c r="F146" i="2"/>
  <c r="L145" i="2"/>
  <c r="I145" i="2"/>
  <c r="F145" i="2"/>
  <c r="L144" i="2"/>
  <c r="I144" i="2"/>
  <c r="F144" i="2"/>
  <c r="F139" i="2" s="1"/>
  <c r="L143" i="2"/>
  <c r="I143" i="2"/>
  <c r="F143" i="2"/>
  <c r="L142" i="2"/>
  <c r="I142" i="2"/>
  <c r="F142" i="2"/>
  <c r="L141" i="2"/>
  <c r="I141" i="2"/>
  <c r="I139" i="2" s="1"/>
  <c r="F141" i="2"/>
  <c r="N139" i="2"/>
  <c r="M139" i="2"/>
  <c r="L139" i="2"/>
  <c r="K139" i="2"/>
  <c r="J139" i="2"/>
  <c r="H139" i="2"/>
  <c r="G139" i="2"/>
  <c r="L138" i="2"/>
  <c r="I138" i="2"/>
  <c r="F138" i="2"/>
  <c r="L137" i="2"/>
  <c r="I137" i="2"/>
  <c r="F137" i="2"/>
  <c r="L136" i="2"/>
  <c r="I136" i="2"/>
  <c r="F136" i="2"/>
  <c r="L135" i="2"/>
  <c r="I135" i="2"/>
  <c r="I133" i="2" s="1"/>
  <c r="F135" i="2"/>
  <c r="F133" i="2" s="1"/>
  <c r="N133" i="2"/>
  <c r="M133" i="2"/>
  <c r="K133" i="2"/>
  <c r="J133" i="2"/>
  <c r="H133" i="2"/>
  <c r="G133" i="2"/>
  <c r="L132" i="2"/>
  <c r="L130" i="2" s="1"/>
  <c r="I132" i="2"/>
  <c r="F132" i="2"/>
  <c r="F130" i="2" s="1"/>
  <c r="N130" i="2"/>
  <c r="M130" i="2"/>
  <c r="M98" i="2" s="1"/>
  <c r="K130" i="2"/>
  <c r="J130" i="2"/>
  <c r="I130" i="2"/>
  <c r="H130" i="2"/>
  <c r="G130" i="2"/>
  <c r="L129" i="2"/>
  <c r="I129" i="2"/>
  <c r="F129" i="2"/>
  <c r="L128" i="2"/>
  <c r="I128" i="2"/>
  <c r="F128" i="2"/>
  <c r="L127" i="2"/>
  <c r="I127" i="2"/>
  <c r="F127" i="2"/>
  <c r="L126" i="2"/>
  <c r="I126" i="2"/>
  <c r="F126" i="2"/>
  <c r="L125" i="2"/>
  <c r="I125" i="2"/>
  <c r="I123" i="2" s="1"/>
  <c r="F125" i="2"/>
  <c r="F123" i="2" s="1"/>
  <c r="N123" i="2"/>
  <c r="M123" i="2"/>
  <c r="K123" i="2"/>
  <c r="J123" i="2"/>
  <c r="H123" i="2"/>
  <c r="G123" i="2"/>
  <c r="L122" i="2"/>
  <c r="I122" i="2"/>
  <c r="F122" i="2"/>
  <c r="L121" i="2"/>
  <c r="I121" i="2"/>
  <c r="F121" i="2"/>
  <c r="L120" i="2"/>
  <c r="I120" i="2"/>
  <c r="I118" i="2" s="1"/>
  <c r="F120" i="2"/>
  <c r="N118" i="2"/>
  <c r="M118" i="2"/>
  <c r="K118" i="2"/>
  <c r="J118" i="2"/>
  <c r="H118" i="2"/>
  <c r="G118" i="2"/>
  <c r="L117" i="2"/>
  <c r="I117" i="2"/>
  <c r="F117" i="2"/>
  <c r="L116" i="2"/>
  <c r="I116" i="2"/>
  <c r="F116" i="2"/>
  <c r="L115" i="2"/>
  <c r="I115" i="2"/>
  <c r="F115" i="2"/>
  <c r="F110" i="2" s="1"/>
  <c r="L114" i="2"/>
  <c r="I114" i="2"/>
  <c r="F114" i="2"/>
  <c r="L113" i="2"/>
  <c r="I113" i="2"/>
  <c r="F113" i="2"/>
  <c r="L112" i="2"/>
  <c r="I112" i="2"/>
  <c r="I110" i="2" s="1"/>
  <c r="F112" i="2"/>
  <c r="N110" i="2"/>
  <c r="M110" i="2"/>
  <c r="L110" i="2"/>
  <c r="K110" i="2"/>
  <c r="J110" i="2"/>
  <c r="H110" i="2"/>
  <c r="G110" i="2"/>
  <c r="L109" i="2"/>
  <c r="I109" i="2"/>
  <c r="F109" i="2"/>
  <c r="L108" i="2"/>
  <c r="I108" i="2"/>
  <c r="F108" i="2"/>
  <c r="L107" i="2"/>
  <c r="I107" i="2"/>
  <c r="F107" i="2"/>
  <c r="L106" i="2"/>
  <c r="I106" i="2"/>
  <c r="I104" i="2" s="1"/>
  <c r="F106" i="2"/>
  <c r="N104" i="2"/>
  <c r="M104" i="2"/>
  <c r="K104" i="2"/>
  <c r="J104" i="2"/>
  <c r="H104" i="2"/>
  <c r="G104" i="2"/>
  <c r="L103" i="2"/>
  <c r="L100" i="2" s="1"/>
  <c r="I103" i="2"/>
  <c r="F103" i="2"/>
  <c r="F100" i="2" s="1"/>
  <c r="L102" i="2"/>
  <c r="I102" i="2"/>
  <c r="I100" i="2" s="1"/>
  <c r="F102" i="2"/>
  <c r="N100" i="2"/>
  <c r="N98" i="2" s="1"/>
  <c r="M100" i="2"/>
  <c r="K100" i="2"/>
  <c r="J100" i="2"/>
  <c r="H100" i="2"/>
  <c r="G100" i="2"/>
  <c r="L97" i="2"/>
  <c r="L95" i="2" s="1"/>
  <c r="I97" i="2"/>
  <c r="I95" i="2" s="1"/>
  <c r="F97" i="2"/>
  <c r="F95" i="2" s="1"/>
  <c r="N95" i="2"/>
  <c r="M95" i="2"/>
  <c r="K95" i="2"/>
  <c r="J95" i="2"/>
  <c r="H95" i="2"/>
  <c r="G95" i="2"/>
  <c r="L94" i="2"/>
  <c r="L92" i="2" s="1"/>
  <c r="I94" i="2"/>
  <c r="F94" i="2"/>
  <c r="F92" i="2" s="1"/>
  <c r="N92" i="2"/>
  <c r="M92" i="2"/>
  <c r="K92" i="2"/>
  <c r="J92" i="2"/>
  <c r="I92" i="2"/>
  <c r="H92" i="2"/>
  <c r="G92" i="2"/>
  <c r="L91" i="2"/>
  <c r="L89" i="2" s="1"/>
  <c r="I91" i="2"/>
  <c r="I89" i="2" s="1"/>
  <c r="F91" i="2"/>
  <c r="F89" i="2" s="1"/>
  <c r="N89" i="2"/>
  <c r="M89" i="2"/>
  <c r="K89" i="2"/>
  <c r="J89" i="2"/>
  <c r="H89" i="2"/>
  <c r="G89" i="2"/>
  <c r="L88" i="2"/>
  <c r="L86" i="2" s="1"/>
  <c r="I88" i="2"/>
  <c r="F88" i="2"/>
  <c r="F86" i="2" s="1"/>
  <c r="N86" i="2"/>
  <c r="M86" i="2"/>
  <c r="K86" i="2"/>
  <c r="J86" i="2"/>
  <c r="I86" i="2"/>
  <c r="H86" i="2"/>
  <c r="G86" i="2"/>
  <c r="L85" i="2"/>
  <c r="L83" i="2" s="1"/>
  <c r="I85" i="2"/>
  <c r="I83" i="2" s="1"/>
  <c r="F85" i="2"/>
  <c r="F83" i="2" s="1"/>
  <c r="N83" i="2"/>
  <c r="M83" i="2"/>
  <c r="K83" i="2"/>
  <c r="K69" i="2" s="1"/>
  <c r="J83" i="2"/>
  <c r="H83" i="2"/>
  <c r="G83" i="2"/>
  <c r="L82" i="2"/>
  <c r="I82" i="2"/>
  <c r="F82" i="2"/>
  <c r="L81" i="2"/>
  <c r="L79" i="2" s="1"/>
  <c r="I81" i="2"/>
  <c r="F81" i="2"/>
  <c r="N79" i="2"/>
  <c r="M79" i="2"/>
  <c r="K79" i="2"/>
  <c r="J79" i="2"/>
  <c r="H79" i="2"/>
  <c r="G79" i="2"/>
  <c r="F79" i="2"/>
  <c r="L78" i="2"/>
  <c r="I78" i="2"/>
  <c r="I76" i="2" s="1"/>
  <c r="F78" i="2"/>
  <c r="N76" i="2"/>
  <c r="M76" i="2"/>
  <c r="L76" i="2"/>
  <c r="K76" i="2"/>
  <c r="J76" i="2"/>
  <c r="H76" i="2"/>
  <c r="G76" i="2"/>
  <c r="F76" i="2"/>
  <c r="L75" i="2"/>
  <c r="I75" i="2"/>
  <c r="F75" i="2"/>
  <c r="F71" i="2" s="1"/>
  <c r="F69" i="2" s="1"/>
  <c r="L74" i="2"/>
  <c r="I74" i="2"/>
  <c r="F74" i="2"/>
  <c r="L73" i="2"/>
  <c r="L71" i="2" s="1"/>
  <c r="I73" i="2"/>
  <c r="F73" i="2"/>
  <c r="N71" i="2"/>
  <c r="M71" i="2"/>
  <c r="K71" i="2"/>
  <c r="J71" i="2"/>
  <c r="J69" i="2" s="1"/>
  <c r="H71" i="2"/>
  <c r="H69" i="2" s="1"/>
  <c r="G71" i="2"/>
  <c r="G69" i="2"/>
  <c r="L68" i="2"/>
  <c r="L66" i="2" s="1"/>
  <c r="I68" i="2"/>
  <c r="F68" i="2"/>
  <c r="F66" i="2" s="1"/>
  <c r="N66" i="2"/>
  <c r="M66" i="2"/>
  <c r="K66" i="2"/>
  <c r="J66" i="2"/>
  <c r="I66" i="2"/>
  <c r="H66" i="2"/>
  <c r="G66" i="2"/>
  <c r="L65" i="2"/>
  <c r="L63" i="2" s="1"/>
  <c r="I65" i="2"/>
  <c r="I63" i="2" s="1"/>
  <c r="F65" i="2"/>
  <c r="F63" i="2" s="1"/>
  <c r="N63" i="2"/>
  <c r="M63" i="2"/>
  <c r="K63" i="2"/>
  <c r="J63" i="2"/>
  <c r="H63" i="2"/>
  <c r="G63" i="2"/>
  <c r="L62" i="2"/>
  <c r="L60" i="2" s="1"/>
  <c r="I62" i="2"/>
  <c r="F62" i="2"/>
  <c r="F60" i="2" s="1"/>
  <c r="N60" i="2"/>
  <c r="M60" i="2"/>
  <c r="K60" i="2"/>
  <c r="J60" i="2"/>
  <c r="I60" i="2"/>
  <c r="H60" i="2"/>
  <c r="G60" i="2"/>
  <c r="L59" i="2"/>
  <c r="L57" i="2" s="1"/>
  <c r="I59" i="2"/>
  <c r="I57" i="2" s="1"/>
  <c r="F59" i="2"/>
  <c r="F57" i="2" s="1"/>
  <c r="N57" i="2"/>
  <c r="M57" i="2"/>
  <c r="K57" i="2"/>
  <c r="J57" i="2"/>
  <c r="H57" i="2"/>
  <c r="H52" i="2" s="1"/>
  <c r="G57" i="2"/>
  <c r="L56" i="2"/>
  <c r="L54" i="2" s="1"/>
  <c r="I56" i="2"/>
  <c r="F56" i="2"/>
  <c r="F54" i="2" s="1"/>
  <c r="N54" i="2"/>
  <c r="N52" i="2" s="1"/>
  <c r="M54" i="2"/>
  <c r="K54" i="2"/>
  <c r="J54" i="2"/>
  <c r="J52" i="2" s="1"/>
  <c r="I54" i="2"/>
  <c r="H54" i="2"/>
  <c r="G54" i="2"/>
  <c r="L52" i="2"/>
  <c r="L51" i="2"/>
  <c r="I51" i="2"/>
  <c r="I48" i="2" s="1"/>
  <c r="I46" i="2" s="1"/>
  <c r="F51" i="2"/>
  <c r="L50" i="2"/>
  <c r="I50" i="2"/>
  <c r="F50" i="2"/>
  <c r="F48" i="2" s="1"/>
  <c r="F46" i="2" s="1"/>
  <c r="N48" i="2"/>
  <c r="M48" i="2"/>
  <c r="M46" i="2" s="1"/>
  <c r="K48" i="2"/>
  <c r="K46" i="2" s="1"/>
  <c r="J48" i="2"/>
  <c r="J46" i="2" s="1"/>
  <c r="H48" i="2"/>
  <c r="G48" i="2"/>
  <c r="G46" i="2" s="1"/>
  <c r="N46" i="2"/>
  <c r="H46" i="2"/>
  <c r="L45" i="2"/>
  <c r="I45" i="2"/>
  <c r="I43" i="2" s="1"/>
  <c r="F45" i="2"/>
  <c r="N43" i="2"/>
  <c r="M43" i="2"/>
  <c r="L43" i="2"/>
  <c r="K43" i="2"/>
  <c r="J43" i="2"/>
  <c r="H43" i="2"/>
  <c r="G43" i="2"/>
  <c r="F43" i="2"/>
  <c r="L42" i="2"/>
  <c r="I42" i="2"/>
  <c r="I40" i="2" s="1"/>
  <c r="F42" i="2"/>
  <c r="N40" i="2"/>
  <c r="M40" i="2"/>
  <c r="L40" i="2"/>
  <c r="K40" i="2"/>
  <c r="J40" i="2"/>
  <c r="H40" i="2"/>
  <c r="G40" i="2"/>
  <c r="F40" i="2"/>
  <c r="L39" i="2"/>
  <c r="I39" i="2"/>
  <c r="I37" i="2" s="1"/>
  <c r="F39" i="2"/>
  <c r="N37" i="2"/>
  <c r="M37" i="2"/>
  <c r="L37" i="2"/>
  <c r="K37" i="2"/>
  <c r="J37" i="2"/>
  <c r="H37" i="2"/>
  <c r="G37" i="2"/>
  <c r="F37" i="2"/>
  <c r="L36" i="2"/>
  <c r="L34" i="2" s="1"/>
  <c r="I36" i="2"/>
  <c r="I34" i="2" s="1"/>
  <c r="F36" i="2"/>
  <c r="N34" i="2"/>
  <c r="M34" i="2"/>
  <c r="K34" i="2"/>
  <c r="J34" i="2"/>
  <c r="H34" i="2"/>
  <c r="H18" i="2" s="1"/>
  <c r="G34" i="2"/>
  <c r="F34" i="2"/>
  <c r="L33" i="2"/>
  <c r="L29" i="2" s="1"/>
  <c r="I33" i="2"/>
  <c r="I29" i="2" s="1"/>
  <c r="F33" i="2"/>
  <c r="L32" i="2"/>
  <c r="I32" i="2"/>
  <c r="F32" i="2"/>
  <c r="F29" i="2" s="1"/>
  <c r="L31" i="2"/>
  <c r="I31" i="2"/>
  <c r="F31" i="2"/>
  <c r="N29" i="2"/>
  <c r="N18" i="2" s="1"/>
  <c r="M29" i="2"/>
  <c r="K29" i="2"/>
  <c r="J29" i="2"/>
  <c r="H29" i="2"/>
  <c r="G29" i="2"/>
  <c r="L28" i="2"/>
  <c r="I28" i="2"/>
  <c r="F28" i="2"/>
  <c r="L27" i="2"/>
  <c r="I27" i="2"/>
  <c r="I25" i="2" s="1"/>
  <c r="F27" i="2"/>
  <c r="N25" i="2"/>
  <c r="M25" i="2"/>
  <c r="K25" i="2"/>
  <c r="J25" i="2"/>
  <c r="H25" i="2"/>
  <c r="G25" i="2"/>
  <c r="F25" i="2"/>
  <c r="L24" i="2"/>
  <c r="I24" i="2"/>
  <c r="F24" i="2"/>
  <c r="L23" i="2"/>
  <c r="I23" i="2"/>
  <c r="F23" i="2"/>
  <c r="L22" i="2"/>
  <c r="I22" i="2"/>
  <c r="F22" i="2"/>
  <c r="N20" i="2"/>
  <c r="M20" i="2"/>
  <c r="K20" i="2"/>
  <c r="K18" i="2" s="1"/>
  <c r="J20" i="2"/>
  <c r="H20" i="2"/>
  <c r="G20" i="2"/>
  <c r="J124" i="1"/>
  <c r="G124" i="1"/>
  <c r="D124" i="1"/>
  <c r="J123" i="1"/>
  <c r="G123" i="1"/>
  <c r="D123" i="1"/>
  <c r="J122" i="1"/>
  <c r="G122" i="1"/>
  <c r="G121" i="1" s="1"/>
  <c r="D122" i="1"/>
  <c r="L121" i="1"/>
  <c r="K121" i="1"/>
  <c r="J121" i="1"/>
  <c r="I121" i="1"/>
  <c r="H121" i="1"/>
  <c r="F121" i="1"/>
  <c r="F74" i="1" s="1"/>
  <c r="F18" i="1" s="1"/>
  <c r="E121" i="1"/>
  <c r="D121" i="1"/>
  <c r="J120" i="1"/>
  <c r="G120" i="1"/>
  <c r="D120" i="1"/>
  <c r="J119" i="1"/>
  <c r="G119" i="1"/>
  <c r="D119" i="1"/>
  <c r="D118" i="1" s="1"/>
  <c r="L118" i="1"/>
  <c r="J118" i="1"/>
  <c r="I118" i="1"/>
  <c r="G118" i="1"/>
  <c r="F118" i="1"/>
  <c r="J117" i="1"/>
  <c r="G117" i="1"/>
  <c r="D117" i="1"/>
  <c r="J116" i="1"/>
  <c r="G116" i="1"/>
  <c r="D116" i="1"/>
  <c r="D115" i="1" s="1"/>
  <c r="K115" i="1"/>
  <c r="J115" i="1"/>
  <c r="H115" i="1"/>
  <c r="G115" i="1"/>
  <c r="E115" i="1"/>
  <c r="J114" i="1"/>
  <c r="G114" i="1"/>
  <c r="D114" i="1"/>
  <c r="J113" i="1"/>
  <c r="G113" i="1"/>
  <c r="D113" i="1"/>
  <c r="D112" i="1" s="1"/>
  <c r="K112" i="1"/>
  <c r="J112" i="1"/>
  <c r="H112" i="1"/>
  <c r="G112" i="1"/>
  <c r="E112" i="1"/>
  <c r="J111" i="1"/>
  <c r="G111" i="1"/>
  <c r="D111" i="1"/>
  <c r="J110" i="1"/>
  <c r="G110" i="1"/>
  <c r="D110" i="1"/>
  <c r="J109" i="1"/>
  <c r="G109" i="1"/>
  <c r="D109" i="1"/>
  <c r="J108" i="1"/>
  <c r="G108" i="1"/>
  <c r="D108" i="1"/>
  <c r="J107" i="1"/>
  <c r="G107" i="1"/>
  <c r="D107" i="1"/>
  <c r="J106" i="1"/>
  <c r="G106" i="1"/>
  <c r="D106" i="1"/>
  <c r="J105" i="1"/>
  <c r="G105" i="1"/>
  <c r="D105" i="1"/>
  <c r="J104" i="1"/>
  <c r="G104" i="1"/>
  <c r="D104" i="1"/>
  <c r="J103" i="1"/>
  <c r="G103" i="1"/>
  <c r="D103" i="1"/>
  <c r="J102" i="1"/>
  <c r="G102" i="1"/>
  <c r="D102" i="1"/>
  <c r="J101" i="1"/>
  <c r="G101" i="1"/>
  <c r="D101" i="1"/>
  <c r="J100" i="1"/>
  <c r="G100" i="1"/>
  <c r="D100" i="1"/>
  <c r="J99" i="1"/>
  <c r="G99" i="1"/>
  <c r="D99" i="1"/>
  <c r="J98" i="1"/>
  <c r="G98" i="1"/>
  <c r="D98" i="1"/>
  <c r="J97" i="1"/>
  <c r="G97" i="1"/>
  <c r="D97" i="1"/>
  <c r="J96" i="1"/>
  <c r="G96" i="1"/>
  <c r="D96" i="1"/>
  <c r="J95" i="1"/>
  <c r="G95" i="1"/>
  <c r="D95" i="1"/>
  <c r="J94" i="1"/>
  <c r="G94" i="1"/>
  <c r="D94" i="1"/>
  <c r="J93" i="1"/>
  <c r="G93" i="1"/>
  <c r="D93" i="1"/>
  <c r="J92" i="1"/>
  <c r="J89" i="1" s="1"/>
  <c r="J88" i="1" s="1"/>
  <c r="G92" i="1"/>
  <c r="D92" i="1"/>
  <c r="J91" i="1"/>
  <c r="G91" i="1"/>
  <c r="D91" i="1"/>
  <c r="J90" i="1"/>
  <c r="G90" i="1"/>
  <c r="D90" i="1"/>
  <c r="D89" i="1" s="1"/>
  <c r="D88" i="1" s="1"/>
  <c r="K89" i="1"/>
  <c r="K88" i="1" s="1"/>
  <c r="H89" i="1"/>
  <c r="G89" i="1"/>
  <c r="G88" i="1" s="1"/>
  <c r="E89" i="1"/>
  <c r="E88" i="1" s="1"/>
  <c r="H88" i="1"/>
  <c r="J87" i="1"/>
  <c r="G87" i="1"/>
  <c r="D87" i="1"/>
  <c r="J86" i="1"/>
  <c r="J84" i="1" s="1"/>
  <c r="G86" i="1"/>
  <c r="D86" i="1"/>
  <c r="J85" i="1"/>
  <c r="G85" i="1"/>
  <c r="G84" i="1" s="1"/>
  <c r="D85" i="1"/>
  <c r="D84" i="1" s="1"/>
  <c r="K84" i="1"/>
  <c r="H84" i="1"/>
  <c r="E84" i="1"/>
  <c r="J83" i="1"/>
  <c r="G83" i="1"/>
  <c r="D83" i="1"/>
  <c r="J82" i="1"/>
  <c r="G82" i="1"/>
  <c r="D82" i="1"/>
  <c r="J81" i="1"/>
  <c r="J79" i="1" s="1"/>
  <c r="G81" i="1"/>
  <c r="D81" i="1"/>
  <c r="D79" i="1" s="1"/>
  <c r="J80" i="1"/>
  <c r="G80" i="1"/>
  <c r="G79" i="1" s="1"/>
  <c r="D80" i="1"/>
  <c r="K79" i="1"/>
  <c r="K74" i="1" s="1"/>
  <c r="H79" i="1"/>
  <c r="E79" i="1"/>
  <c r="J78" i="1"/>
  <c r="G78" i="1"/>
  <c r="D78" i="1"/>
  <c r="D77" i="1" s="1"/>
  <c r="K77" i="1"/>
  <c r="J77" i="1"/>
  <c r="H77" i="1"/>
  <c r="G77" i="1"/>
  <c r="E77" i="1"/>
  <c r="E74" i="1" s="1"/>
  <c r="J76" i="1"/>
  <c r="G76" i="1"/>
  <c r="G75" i="1" s="1"/>
  <c r="D76" i="1"/>
  <c r="D75" i="1" s="1"/>
  <c r="D74" i="1" s="1"/>
  <c r="L75" i="1"/>
  <c r="J75" i="1"/>
  <c r="I75" i="1"/>
  <c r="I74" i="1" s="1"/>
  <c r="I18" i="1" s="1"/>
  <c r="F75" i="1"/>
  <c r="L74" i="1"/>
  <c r="H74" i="1"/>
  <c r="J73" i="1"/>
  <c r="G73" i="1"/>
  <c r="D73" i="1"/>
  <c r="J72" i="1"/>
  <c r="G72" i="1"/>
  <c r="D72" i="1"/>
  <c r="L71" i="1"/>
  <c r="J71" i="1"/>
  <c r="I71" i="1"/>
  <c r="G71" i="1"/>
  <c r="F71" i="1"/>
  <c r="D71" i="1"/>
  <c r="J70" i="1"/>
  <c r="G70" i="1"/>
  <c r="D70" i="1"/>
  <c r="J69" i="1"/>
  <c r="G69" i="1"/>
  <c r="D69" i="1"/>
  <c r="J68" i="1"/>
  <c r="G68" i="1"/>
  <c r="D68" i="1"/>
  <c r="J67" i="1"/>
  <c r="G67" i="1"/>
  <c r="D67" i="1"/>
  <c r="D66" i="1" s="1"/>
  <c r="D64" i="1" s="1"/>
  <c r="K66" i="1"/>
  <c r="J66" i="1"/>
  <c r="J64" i="1" s="1"/>
  <c r="H66" i="1"/>
  <c r="G66" i="1"/>
  <c r="E66" i="1"/>
  <c r="J65" i="1"/>
  <c r="G65" i="1"/>
  <c r="G64" i="1" s="1"/>
  <c r="D65" i="1"/>
  <c r="K64" i="1"/>
  <c r="H64" i="1"/>
  <c r="E64" i="1"/>
  <c r="J63" i="1"/>
  <c r="G63" i="1"/>
  <c r="D63" i="1"/>
  <c r="L62" i="1"/>
  <c r="J62" i="1"/>
  <c r="I62" i="1"/>
  <c r="G62" i="1"/>
  <c r="F62" i="1"/>
  <c r="D62" i="1"/>
  <c r="J61" i="1"/>
  <c r="G61" i="1"/>
  <c r="G60" i="1" s="1"/>
  <c r="D61" i="1"/>
  <c r="K60" i="1"/>
  <c r="J60" i="1"/>
  <c r="H60" i="1"/>
  <c r="E60" i="1"/>
  <c r="D60" i="1"/>
  <c r="J59" i="1"/>
  <c r="G59" i="1"/>
  <c r="D59" i="1"/>
  <c r="D58" i="1" s="1"/>
  <c r="L58" i="1"/>
  <c r="J58" i="1"/>
  <c r="I58" i="1"/>
  <c r="G58" i="1"/>
  <c r="F58" i="1"/>
  <c r="J57" i="1"/>
  <c r="G57" i="1"/>
  <c r="G56" i="1" s="1"/>
  <c r="G55" i="1" s="1"/>
  <c r="D57" i="1"/>
  <c r="K56" i="1"/>
  <c r="K55" i="1" s="1"/>
  <c r="J56" i="1"/>
  <c r="H56" i="1"/>
  <c r="E56" i="1"/>
  <c r="E55" i="1" s="1"/>
  <c r="D56" i="1"/>
  <c r="L55" i="1"/>
  <c r="L18" i="1" s="1"/>
  <c r="I55" i="1"/>
  <c r="H55" i="1"/>
  <c r="F55" i="1"/>
  <c r="J54" i="1"/>
  <c r="G54" i="1"/>
  <c r="D54" i="1"/>
  <c r="J53" i="1"/>
  <c r="J50" i="1" s="1"/>
  <c r="J49" i="1" s="1"/>
  <c r="G53" i="1"/>
  <c r="D53" i="1"/>
  <c r="J52" i="1"/>
  <c r="G52" i="1"/>
  <c r="D52" i="1"/>
  <c r="J51" i="1"/>
  <c r="G51" i="1"/>
  <c r="D51" i="1"/>
  <c r="D50" i="1" s="1"/>
  <c r="D49" i="1" s="1"/>
  <c r="K50" i="1"/>
  <c r="H50" i="1"/>
  <c r="G50" i="1"/>
  <c r="G49" i="1" s="1"/>
  <c r="E50" i="1"/>
  <c r="K49" i="1"/>
  <c r="H49" i="1"/>
  <c r="E49" i="1"/>
  <c r="J48" i="1"/>
  <c r="G48" i="1"/>
  <c r="D48" i="1"/>
  <c r="J47" i="1"/>
  <c r="G47" i="1"/>
  <c r="D47" i="1"/>
  <c r="K46" i="1"/>
  <c r="J46" i="1"/>
  <c r="H46" i="1"/>
  <c r="G46" i="1"/>
  <c r="E46" i="1"/>
  <c r="D46" i="1"/>
  <c r="J45" i="1"/>
  <c r="G45" i="1"/>
  <c r="D45" i="1"/>
  <c r="J44" i="1"/>
  <c r="G44" i="1"/>
  <c r="D44" i="1"/>
  <c r="J43" i="1"/>
  <c r="G43" i="1"/>
  <c r="D43" i="1"/>
  <c r="J42" i="1"/>
  <c r="G42" i="1"/>
  <c r="D42" i="1"/>
  <c r="J41" i="1"/>
  <c r="G41" i="1"/>
  <c r="D41" i="1"/>
  <c r="J40" i="1"/>
  <c r="G40" i="1"/>
  <c r="D40" i="1"/>
  <c r="J39" i="1"/>
  <c r="G39" i="1"/>
  <c r="D39" i="1"/>
  <c r="J38" i="1"/>
  <c r="G38" i="1"/>
  <c r="D38" i="1"/>
  <c r="J37" i="1"/>
  <c r="G37" i="1"/>
  <c r="D37" i="1"/>
  <c r="J36" i="1"/>
  <c r="G36" i="1"/>
  <c r="D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J26" i="1" s="1"/>
  <c r="G28" i="1"/>
  <c r="D28" i="1"/>
  <c r="D26" i="1" s="1"/>
  <c r="J27" i="1"/>
  <c r="G27" i="1"/>
  <c r="G26" i="1" s="1"/>
  <c r="D27" i="1"/>
  <c r="K26" i="1"/>
  <c r="H26" i="1"/>
  <c r="E26" i="1"/>
  <c r="J25" i="1"/>
  <c r="J24" i="1" s="1"/>
  <c r="G25" i="1"/>
  <c r="D25" i="1"/>
  <c r="K24" i="1"/>
  <c r="H24" i="1"/>
  <c r="G24" i="1"/>
  <c r="E24" i="1"/>
  <c r="D24" i="1"/>
  <c r="J23" i="1"/>
  <c r="G23" i="1"/>
  <c r="D23" i="1"/>
  <c r="J22" i="1"/>
  <c r="J20" i="1" s="1"/>
  <c r="G22" i="1"/>
  <c r="D22" i="1"/>
  <c r="D20" i="1" s="1"/>
  <c r="D19" i="1" s="1"/>
  <c r="J21" i="1"/>
  <c r="G21" i="1"/>
  <c r="G20" i="1" s="1"/>
  <c r="G19" i="1" s="1"/>
  <c r="D21" i="1"/>
  <c r="K20" i="1"/>
  <c r="H20" i="1"/>
  <c r="H19" i="1" s="1"/>
  <c r="H18" i="1" s="1"/>
  <c r="E20" i="1"/>
  <c r="K19" i="1"/>
  <c r="K18" i="1" s="1"/>
  <c r="E19" i="1"/>
  <c r="E18" i="1" s="1"/>
  <c r="L281" i="2" l="1"/>
  <c r="I98" i="2"/>
  <c r="M250" i="2"/>
  <c r="L25" i="2"/>
  <c r="F20" i="2"/>
  <c r="I20" i="2"/>
  <c r="M52" i="2"/>
  <c r="I71" i="2"/>
  <c r="I69" i="2" s="1"/>
  <c r="I79" i="2"/>
  <c r="M151" i="2"/>
  <c r="L151" i="2"/>
  <c r="H171" i="2"/>
  <c r="L216" i="2"/>
  <c r="M220" i="2"/>
  <c r="L239" i="2"/>
  <c r="L220" i="2" s="1"/>
  <c r="G250" i="2"/>
  <c r="J18" i="2"/>
  <c r="J17" i="2" s="1"/>
  <c r="G23" i="4" s="1"/>
  <c r="I52" i="2"/>
  <c r="G18" i="2"/>
  <c r="L20" i="2"/>
  <c r="N69" i="2"/>
  <c r="N17" i="2" s="1"/>
  <c r="H98" i="2"/>
  <c r="G98" i="2"/>
  <c r="K98" i="2"/>
  <c r="F171" i="2"/>
  <c r="F216" i="2"/>
  <c r="I216" i="2"/>
  <c r="F239" i="2"/>
  <c r="I239" i="2"/>
  <c r="I256" i="2"/>
  <c r="G281" i="2"/>
  <c r="H17" i="2"/>
  <c r="E17" i="4" s="1"/>
  <c r="I151" i="2"/>
  <c r="F281" i="2"/>
  <c r="L48" i="2"/>
  <c r="L46" i="2" s="1"/>
  <c r="J98" i="2"/>
  <c r="L104" i="2"/>
  <c r="L118" i="2"/>
  <c r="L123" i="2"/>
  <c r="L98" i="2" s="1"/>
  <c r="L133" i="2"/>
  <c r="G151" i="2"/>
  <c r="K151" i="2"/>
  <c r="L171" i="2"/>
  <c r="G191" i="2"/>
  <c r="M191" i="2"/>
  <c r="L193" i="2"/>
  <c r="L198" i="2"/>
  <c r="L191" i="2" s="1"/>
  <c r="G220" i="2"/>
  <c r="F225" i="2"/>
  <c r="I225" i="2"/>
  <c r="F234" i="2"/>
  <c r="F220" i="2" s="1"/>
  <c r="K250" i="2"/>
  <c r="H281" i="2"/>
  <c r="J55" i="1"/>
  <c r="J19" i="1"/>
  <c r="D55" i="1"/>
  <c r="D18" i="1" s="1"/>
  <c r="J74" i="1"/>
  <c r="G17" i="2"/>
  <c r="D17" i="4" s="1"/>
  <c r="G74" i="1"/>
  <c r="G18" i="1" s="1"/>
  <c r="M18" i="2"/>
  <c r="M17" i="2" s="1"/>
  <c r="F52" i="2"/>
  <c r="M69" i="2"/>
  <c r="F104" i="2"/>
  <c r="F98" i="2" s="1"/>
  <c r="F118" i="2"/>
  <c r="F191" i="2"/>
  <c r="I191" i="2"/>
  <c r="I220" i="2"/>
  <c r="J65" i="5"/>
  <c r="J60" i="5"/>
  <c r="J49" i="5" s="1"/>
  <c r="F18" i="2"/>
  <c r="I18" i="2"/>
  <c r="G52" i="2"/>
  <c r="K52" i="2"/>
  <c r="F151" i="2"/>
  <c r="L69" i="2"/>
  <c r="I171" i="2"/>
  <c r="G210" i="3"/>
  <c r="K21" i="3"/>
  <c r="K17" i="3" s="1"/>
  <c r="G21" i="3"/>
  <c r="G19" i="3" s="1"/>
  <c r="G17" i="3" s="1"/>
  <c r="D63" i="3"/>
  <c r="D34" i="3" s="1"/>
  <c r="G102" i="3"/>
  <c r="G143" i="3"/>
  <c r="J143" i="3"/>
  <c r="J17" i="3" s="1"/>
  <c r="J39" i="5"/>
  <c r="J27" i="5" s="1"/>
  <c r="I49" i="5"/>
  <c r="D65" i="5"/>
  <c r="D60" i="5" s="1"/>
  <c r="D49" i="5" s="1"/>
  <c r="J74" i="5"/>
  <c r="J68" i="5" s="1"/>
  <c r="L68" i="5"/>
  <c r="L60" i="5" s="1"/>
  <c r="L49" i="5" s="1"/>
  <c r="L19" i="5" s="1"/>
  <c r="L17" i="5" s="1"/>
  <c r="D68" i="5"/>
  <c r="J87" i="5"/>
  <c r="J81" i="5" s="1"/>
  <c r="J79" i="5" s="1"/>
  <c r="I250" i="2"/>
  <c r="I283" i="2"/>
  <c r="I281" i="2" s="1"/>
  <c r="E21" i="3"/>
  <c r="D23" i="3"/>
  <c r="D21" i="3" s="1"/>
  <c r="D19" i="3" s="1"/>
  <c r="D17" i="3" s="1"/>
  <c r="D116" i="3"/>
  <c r="I172" i="3"/>
  <c r="I17" i="3" s="1"/>
  <c r="D21" i="5"/>
  <c r="F68" i="5"/>
  <c r="F60" i="5" s="1"/>
  <c r="F49" i="5" s="1"/>
  <c r="F19" i="5" s="1"/>
  <c r="F17" i="5" s="1"/>
  <c r="D74" i="5"/>
  <c r="D112" i="3"/>
  <c r="D102" i="3" s="1"/>
  <c r="G65" i="5"/>
  <c r="G60" i="5"/>
  <c r="G74" i="5"/>
  <c r="G68" i="5" s="1"/>
  <c r="E34" i="3"/>
  <c r="E77" i="3"/>
  <c r="K77" i="3"/>
  <c r="D77" i="3"/>
  <c r="F17" i="3"/>
  <c r="G217" i="3"/>
  <c r="J21" i="5"/>
  <c r="I19" i="5"/>
  <c r="I17" i="5" s="1"/>
  <c r="G49" i="5"/>
  <c r="G19" i="5" s="1"/>
  <c r="G17" i="5" s="1"/>
  <c r="E65" i="5"/>
  <c r="E60" i="5" s="1"/>
  <c r="E49" i="5" s="1"/>
  <c r="E19" i="5" s="1"/>
  <c r="E17" i="5" s="1"/>
  <c r="K65" i="5"/>
  <c r="K60" i="5" s="1"/>
  <c r="K49" i="5" s="1"/>
  <c r="K19" i="5" s="1"/>
  <c r="K17" i="5" s="1"/>
  <c r="J23" i="4" l="1"/>
  <c r="K23" i="4"/>
  <c r="K17" i="4"/>
  <c r="K22" i="4" s="1"/>
  <c r="E23" i="4"/>
  <c r="G17" i="4"/>
  <c r="G22" i="4" s="1"/>
  <c r="L18" i="2"/>
  <c r="L17" i="2" s="1"/>
  <c r="K17" i="2"/>
  <c r="H17" i="4" s="1"/>
  <c r="E22" i="4"/>
  <c r="H23" i="4"/>
  <c r="D19" i="5"/>
  <c r="D17" i="5" s="1"/>
  <c r="J19" i="5"/>
  <c r="J17" i="5" s="1"/>
  <c r="J18" i="1"/>
  <c r="I17" i="2"/>
  <c r="F23" i="4" s="1"/>
  <c r="E19" i="3"/>
  <c r="E17" i="3" s="1"/>
  <c r="D22" i="4"/>
  <c r="C17" i="4"/>
  <c r="C22" i="4" s="1"/>
  <c r="D23" i="4"/>
  <c r="J17" i="4"/>
  <c r="F17" i="2"/>
  <c r="C23" i="4" s="1"/>
  <c r="I23" i="4"/>
  <c r="I17" i="4" l="1"/>
  <c r="I22" i="4" s="1"/>
  <c r="J22" i="4"/>
  <c r="H22" i="4"/>
  <c r="F17" i="4"/>
  <c r="F22" i="4" s="1"/>
</calcChain>
</file>

<file path=xl/sharedStrings.xml><?xml version="1.0" encoding="utf-8"?>
<sst xmlns="http://schemas.openxmlformats.org/spreadsheetml/2006/main" count="2620" uniqueCount="735">
  <si>
    <t>ՀՀ ֆինանսների  նախար,   203001,   Արտաշատ ք.</t>
  </si>
  <si>
    <t>Հաշվետվություն</t>
  </si>
  <si>
    <t>Համայնքի բյուջեի եկամուտների կատարման վերաբերյալ</t>
  </si>
  <si>
    <t>(02/01/22 - 31/12/22թ.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</si>
  <si>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</si>
  <si>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</si>
  <si>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</si>
  <si>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</si>
  <si>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</si>
  <si>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</si>
  <si>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</si>
  <si>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</si>
  <si>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</si>
  <si>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</si>
  <si>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</si>
  <si>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</si>
  <si>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</si>
  <si>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</si>
  <si>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</si>
  <si>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</si>
  <si>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</si>
  <si>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</si>
  <si>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</si>
  <si>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</si>
  <si>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</si>
  <si>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</si>
  <si>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</si>
  <si>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</si>
  <si>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</si>
  <si>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</si>
  <si>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</si>
  <si>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</si>
  <si>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</si>
  <si>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</si>
  <si>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</si>
  <si>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</si>
  <si>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</si>
  <si>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</si>
  <si>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</si>
  <si>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</si>
  <si>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</si>
  <si>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</si>
  <si>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</si>
  <si>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</si>
  <si>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</si>
  <si>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</si>
  <si>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</si>
  <si>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</si>
  <si>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</si>
  <si>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</si>
  <si>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</si>
  <si>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</si>
  <si>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</si>
  <si>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</si>
  <si>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</si>
  <si>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</si>
  <si>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</si>
  <si>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</si>
  <si>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</si>
  <si>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</si>
  <si>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</si>
  <si>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</si>
  <si>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</si>
  <si>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</si>
  <si>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</si>
  <si>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</si>
  <si>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</si>
  <si>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</si>
  <si>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</si>
  <si>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</si>
  <si>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</si>
  <si>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</si>
  <si>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</si>
  <si>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</si>
  <si>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</si>
  <si>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</si>
  <si>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</si>
  <si>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</si>
  <si>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</si>
  <si>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</si>
  <si>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</si>
  <si>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</si>
  <si>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</si>
  <si>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</si>
  <si>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</si>
  <si>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</si>
  <si>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</si>
  <si>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</si>
  <si>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</si>
  <si>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</si>
  <si>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</si>
  <si>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</si>
  <si>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</si>
  <si>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</si>
  <si>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</si>
  <si>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</si>
  <si>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</si>
  <si>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</si>
  <si>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</si>
  <si>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</si>
  <si>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</si>
  <si>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</si>
  <si>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</si>
  <si>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</si>
  <si>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</si>
  <si>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</si>
  <si>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</si>
  <si>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</si>
  <si>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</si>
  <si>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</si>
  <si>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</si>
  <si>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</si>
  <si>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</si>
  <si>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</si>
  <si>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</si>
  <si>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</si>
  <si>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</si>
  <si>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</si>
  <si>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</si>
  <si>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</si>
  <si>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</si>
  <si>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</si>
  <si>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</si>
  <si>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</si>
  <si>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</si>
  <si>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</si>
  <si>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</si>
  <si>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</si>
  <si>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</si>
  <si>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</si>
  <si>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</si>
  <si>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</si>
  <si>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</si>
  <si>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</si>
  <si>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</si>
  <si>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</si>
  <si>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</si>
  <si>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</si>
  <si>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</si>
  <si>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</si>
  <si>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</si>
  <si>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</si>
  <si>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</si>
  <si>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</si>
  <si>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</si>
  <si>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</si>
  <si>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</si>
  <si>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</si>
  <si>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</si>
  <si>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</si>
  <si>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</si>
  <si>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</si>
  <si>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</si>
  <si>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</si>
  <si>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</si>
  <si>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</si>
  <si>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</si>
  <si>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</si>
  <si>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</si>
  <si>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</si>
  <si>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</si>
  <si>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</si>
  <si>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</si>
  <si>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</si>
  <si>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</si>
  <si>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</si>
  <si>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</si>
  <si>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</si>
  <si>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</si>
  <si>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</si>
  <si>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</si>
  <si>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</si>
  <si>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</si>
  <si>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</si>
  <si>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</si>
  <si>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</si>
  <si>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</si>
  <si>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</si>
  <si>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</si>
  <si>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</si>
  <si>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</si>
  <si>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</si>
  <si>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</si>
  <si>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</si>
  <si>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</si>
  <si>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</si>
  <si>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</si>
  <si>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</si>
  <si>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</si>
  <si>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</si>
  <si>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</si>
  <si>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</si>
  <si>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</si>
  <si>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</si>
  <si>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</si>
  <si>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</si>
  <si>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</si>
  <si>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</si>
  <si>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</si>
  <si>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</si>
  <si>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</si>
  <si>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</si>
  <si>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</si>
  <si>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</si>
  <si>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</si>
  <si>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</si>
  <si>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</si>
  <si>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</si>
  <si>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</si>
  <si>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</si>
  <si>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</si>
  <si>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</si>
  <si>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</si>
  <si>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</si>
  <si>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</si>
  <si>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</si>
  <si>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</si>
  <si>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</si>
  <si>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</si>
  <si>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</si>
  <si>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</si>
  <si>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</si>
  <si>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</si>
  <si>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</si>
  <si>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</si>
  <si>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</si>
  <si>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</si>
  <si>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</si>
  <si>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</si>
  <si>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</si>
  <si>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</si>
  <si>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</si>
  <si>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</si>
  <si>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</si>
  <si>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</si>
  <si>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</si>
  <si>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</si>
  <si>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</si>
  <si>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</si>
  <si>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</si>
  <si>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</si>
  <si>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</si>
  <si>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</si>
  <si>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</si>
  <si>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</si>
  <si>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</si>
  <si>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</si>
  <si>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</si>
  <si>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</si>
  <si>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</si>
  <si>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</si>
  <si>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</si>
  <si>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</si>
  <si>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</si>
  <si>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</si>
  <si>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</si>
  <si>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</si>
  <si>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</si>
  <si>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</si>
  <si>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</si>
  <si>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</si>
  <si>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</si>
  <si>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</si>
  <si>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</si>
  <si>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</si>
  <si>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</si>
  <si>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</si>
  <si>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</si>
  <si>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</si>
  <si>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</si>
  <si>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</si>
  <si>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</si>
  <si>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</si>
  <si>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</si>
  <si>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</si>
  <si>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</si>
  <si>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</si>
  <si>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</si>
  <si>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</si>
  <si>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</si>
  <si>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</si>
  <si>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</si>
  <si>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</si>
  <si>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</si>
  <si>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</si>
  <si>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</si>
  <si>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</si>
  <si>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</si>
  <si>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</si>
  <si>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</si>
  <si>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</si>
  <si>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</si>
  <si>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</si>
  <si>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</si>
  <si>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</si>
  <si>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</si>
  <si>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</si>
  <si>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</si>
  <si>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</si>
  <si>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</si>
  <si>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</si>
  <si>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</si>
  <si>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</si>
  <si>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</si>
  <si>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</si>
  <si>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</si>
  <si>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</si>
  <si>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</si>
  <si>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</si>
  <si>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</si>
  <si>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</si>
  <si>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</si>
  <si>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</si>
  <si>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</si>
  <si>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</si>
  <si>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</si>
  <si>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</si>
  <si>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</si>
  <si>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</si>
  <si>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</si>
  <si>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</si>
  <si>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</si>
  <si>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</si>
  <si>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</si>
  <si>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</si>
  <si>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</si>
  <si>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</si>
  <si>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</si>
  <si>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</si>
  <si>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</si>
  <si>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</si>
  <si>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</si>
  <si>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</si>
  <si>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</si>
  <si>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</si>
  <si>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</si>
  <si>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</si>
  <si>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</si>
  <si>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</si>
  <si>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</si>
  <si>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</si>
  <si>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</si>
  <si>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</si>
  <si>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</si>
  <si>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</si>
  <si>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</si>
  <si>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</si>
  <si>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</si>
  <si>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</si>
  <si>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</si>
  <si>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</si>
  <si>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</si>
  <si>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</si>
  <si>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</si>
  <si>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</si>
  <si>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</si>
  <si>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</si>
  <si>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</si>
  <si>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</si>
  <si>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</si>
  <si>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</si>
  <si>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</si>
  <si>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</si>
  <si>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</si>
  <si>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</si>
  <si>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</si>
  <si>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</si>
  <si>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</si>
  <si>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</si>
  <si>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</si>
  <si>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</si>
  <si>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</si>
  <si>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</si>
  <si>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</si>
  <si>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</si>
  <si>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</si>
  <si>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</si>
  <si>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</si>
  <si>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</si>
  <si>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</si>
  <si>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</si>
  <si>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</si>
  <si>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</si>
  <si>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</si>
  <si>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</si>
  <si>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</si>
  <si>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</si>
  <si>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</si>
  <si>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</si>
  <si>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</si>
  <si>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</si>
  <si>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</si>
  <si>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</si>
  <si>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</si>
  <si>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</si>
  <si>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</si>
  <si>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</si>
  <si>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</si>
  <si>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</si>
  <si>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</si>
  <si>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</si>
  <si>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</si>
  <si>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</si>
  <si>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</si>
  <si>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</si>
  <si>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</si>
  <si>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</si>
  <si>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</si>
  <si>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</si>
  <si>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</si>
  <si>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</si>
  <si>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</si>
  <si>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</si>
  <si>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</si>
  <si>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</si>
  <si>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</si>
  <si>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</si>
  <si>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</si>
  <si>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</si>
  <si>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</si>
  <si>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</si>
  <si>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</si>
  <si>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</si>
  <si>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</si>
  <si>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</si>
  <si>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</si>
  <si>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</si>
  <si>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</si>
  <si>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</si>
  <si>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</si>
  <si>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</si>
  <si>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</si>
  <si>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</si>
  <si>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</si>
  <si>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</si>
  <si>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</si>
  <si>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</si>
  <si>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</si>
  <si>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</si>
  <si>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</si>
  <si>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</si>
  <si>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</si>
  <si>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</si>
  <si>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</si>
  <si>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</si>
  <si>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</si>
  <si>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</si>
  <si>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</si>
  <si>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</si>
  <si>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</si>
  <si>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</si>
  <si>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</si>
  <si>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</si>
  <si>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</si>
  <si>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</si>
  <si>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</si>
  <si>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</si>
  <si>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</si>
  <si>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</si>
  <si>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</si>
  <si>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</si>
  <si>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</si>
  <si>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</si>
  <si>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</si>
  <si>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</si>
  <si>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</si>
  <si>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</si>
  <si>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</si>
  <si>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</si>
  <si>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</si>
  <si>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</si>
  <si>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</si>
  <si>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</si>
  <si>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</si>
  <si>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</si>
  <si>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</si>
  <si>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</si>
  <si>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</si>
  <si>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</si>
  <si>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</si>
  <si>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</si>
  <si>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</si>
  <si>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</si>
  <si>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</si>
  <si>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</si>
  <si>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</si>
  <si>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</si>
  <si>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</si>
  <si>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</si>
  <si>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</si>
  <si>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</si>
  <si>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</si>
  <si>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</si>
  <si>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</si>
  <si>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</si>
  <si>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</si>
  <si>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</si>
  <si>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</si>
  <si>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</si>
  <si>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</si>
  <si>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</si>
  <si>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</si>
  <si>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</si>
  <si>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</si>
  <si>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</si>
  <si>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</si>
  <si>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</si>
  <si>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</si>
  <si>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</si>
  <si>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</si>
  <si>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</si>
  <si>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</si>
  <si>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</si>
  <si>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</si>
  <si>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</si>
  <si>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</si>
  <si>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</si>
  <si>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</si>
  <si>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</si>
  <si>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</si>
  <si>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</si>
  <si>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</si>
  <si>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</si>
  <si>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</si>
  <si>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</si>
  <si>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</si>
  <si>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</si>
  <si>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</si>
  <si>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</si>
  <si>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</si>
  <si>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</si>
  <si>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</si>
  <si>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</si>
  <si>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</si>
  <si>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</si>
  <si>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</si>
  <si>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</si>
  <si>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</si>
  <si>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</si>
  <si>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</si>
  <si>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</si>
  <si>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</si>
  <si>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</si>
  <si>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</si>
  <si>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</si>
  <si>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</si>
  <si>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</si>
  <si>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</si>
  <si>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</si>
  <si>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</si>
  <si>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</si>
  <si>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</si>
  <si>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</si>
  <si>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</si>
  <si>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</si>
  <si>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</si>
  <si>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</si>
  <si>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</si>
  <si>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</si>
  <si>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</si>
  <si>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</si>
  <si>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</si>
  <si>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</si>
  <si>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</si>
  <si>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</si>
  <si>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</si>
  <si>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</si>
  <si>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</si>
  <si>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</si>
  <si>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</si>
  <si>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</si>
  <si>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</si>
  <si>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</si>
  <si>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</si>
  <si>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</si>
  <si>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</si>
  <si>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</si>
  <si>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</si>
  <si>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</si>
  <si>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</si>
  <si>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</si>
  <si>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</si>
  <si>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</si>
  <si>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</si>
  <si>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</si>
  <si>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</si>
  <si>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</si>
  <si>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</si>
  <si>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</si>
  <si>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</si>
  <si>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</si>
  <si>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</si>
  <si>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</si>
  <si>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</si>
  <si>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</si>
  <si>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</si>
  <si>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</si>
  <si>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</si>
  <si>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</si>
  <si>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</si>
  <si>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</si>
  <si>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</si>
  <si>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</si>
  <si>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</si>
  <si>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</si>
  <si>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</si>
  <si>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</si>
  <si>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</si>
  <si>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</si>
  <si>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</si>
  <si>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</si>
  <si>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</si>
  <si>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</si>
  <si>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</si>
  <si>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</si>
  <si>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</si>
  <si>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</si>
  <si>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</si>
  <si>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</si>
  <si>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</si>
  <si>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</si>
  <si>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</si>
  <si>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</si>
  <si>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</si>
  <si>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</si>
  <si>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</si>
  <si>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</si>
  <si>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</si>
  <si>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</si>
  <si>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</si>
  <si>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</si>
  <si>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</si>
  <si>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</si>
  <si>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</si>
  <si>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</si>
  <si>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</si>
  <si>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</si>
  <si>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</si>
  <si>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</si>
  <si>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</si>
  <si>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</si>
  <si>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</si>
  <si>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</si>
  <si>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</si>
  <si>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</si>
  <si>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</si>
  <si>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</si>
  <si>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</si>
  <si>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</si>
  <si>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</si>
  <si>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</si>
  <si>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</si>
  <si>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</si>
  <si>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</si>
  <si>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</si>
  <si>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</si>
  <si>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</si>
  <si>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</si>
  <si>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</si>
  <si>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</si>
  <si>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</si>
  <si>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</si>
  <si>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</si>
  <si>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</si>
  <si>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</si>
  <si>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</si>
  <si>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</si>
  <si>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</si>
  <si>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</si>
  <si>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</si>
  <si>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</si>
  <si>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</si>
  <si>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</si>
  <si>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</si>
  <si>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</si>
  <si>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</si>
  <si>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</si>
  <si>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</si>
  <si>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</si>
  <si>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</si>
  <si>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</si>
  <si>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</si>
  <si>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</si>
  <si>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</si>
  <si>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</si>
  <si>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</si>
  <si>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</si>
  <si>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</si>
  <si>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</si>
  <si>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</si>
  <si>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</si>
  <si>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</si>
  <si>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</si>
  <si>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</si>
  <si>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</si>
  <si>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</si>
  <si>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</si>
  <si>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</si>
  <si>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</si>
  <si>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</si>
  <si>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</si>
  <si>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</si>
  <si>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</si>
  <si>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</si>
  <si>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</si>
  <si>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</si>
  <si>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</si>
  <si>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</si>
  <si>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</si>
  <si>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</si>
  <si>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</si>
  <si>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</si>
  <si>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</si>
  <si>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</si>
  <si>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</si>
  <si>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</si>
  <si>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</si>
  <si>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</si>
  <si>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</si>
  <si>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</si>
  <si>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</si>
  <si>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</si>
  <si>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</si>
  <si>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 xml:space="preserve"> Հայաստանի Հանրապետության </t>
  </si>
  <si>
    <t xml:space="preserve">Արարատի մարզի Արտաշատ համայնքի </t>
  </si>
  <si>
    <t>ավագանու 2024թվականի մարտի</t>
  </si>
  <si>
    <t>14-ի թիվ   -------  որոշման</t>
  </si>
  <si>
    <t>Հավելված 1</t>
  </si>
  <si>
    <t xml:space="preserve">                                        Արտաշատ համայնքի ղեկավար՝                               Կ.Մկրտչյան              </t>
  </si>
  <si>
    <t xml:space="preserve">            Ֆինանսատնտեսագիտական բաժնի պետի ժ/պ`                                  Մ.Մելիքյան</t>
  </si>
  <si>
    <t>Հավելված 2</t>
  </si>
  <si>
    <t>Հավելված 3</t>
  </si>
  <si>
    <t>Հավելված 4</t>
  </si>
  <si>
    <t xml:space="preserve">                                            Տարեկան ճշտված պլան         </t>
  </si>
  <si>
    <t>Հավելված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</si>
</sst>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b/>
      <sz val="8"/>
      <name val="Arial LatArm"/>
      <family val="2"/>
    </font>
    <font>
      <sz val="8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9"/>
      <name val="GHEA Grapalat"/>
      <family val="3"/>
    </font>
    <font>
      <sz val="14"/>
      <color indexed="8"/>
      <name val="Calibri"/>
      <family val="2"/>
      <charset val="204"/>
    </font>
    <font>
      <sz val="7"/>
      <name val="Arial LatArm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B0B0B0"/>
      </left>
      <right/>
      <top style="thin">
        <color rgb="FFB0B0B0"/>
      </top>
      <bottom style="thin">
        <color rgb="FFB0B0B0"/>
      </bottom>
      <diagonal/>
    </border>
    <border>
      <left/>
      <right/>
      <top style="thin">
        <color rgb="FFB0B0B0"/>
      </top>
      <bottom style="thin">
        <color rgb="FFB0B0B0"/>
      </bottom>
      <diagonal/>
    </border>
    <border>
      <left/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10" applyNumberFormat="0" applyFont="0" applyFill="0" applyAlignment="0" applyProtection="0"/>
    <xf numFmtId="0" fontId="18" fillId="0" borderId="11" applyNumberFormat="0" applyFill="0" applyProtection="0">
      <alignment horizontal="center" vertical="center"/>
    </xf>
    <xf numFmtId="4" fontId="19" fillId="0" borderId="12" applyFill="0" applyProtection="0">
      <alignment horizontal="center" vertical="center"/>
    </xf>
    <xf numFmtId="0" fontId="20" fillId="0" borderId="10" applyNumberFormat="0" applyFill="0" applyProtection="0">
      <alignment horizontal="center" vertical="center"/>
    </xf>
    <xf numFmtId="0" fontId="20" fillId="0" borderId="10" applyNumberFormat="0" applyFill="0" applyProtection="0">
      <alignment horizontal="center"/>
    </xf>
    <xf numFmtId="0" fontId="18" fillId="0" borderId="11" applyNumberFormat="0" applyFill="0" applyProtection="0">
      <alignment horizontal="left" vertical="center" wrapText="1"/>
    </xf>
    <xf numFmtId="0" fontId="18" fillId="0" borderId="12" applyNumberFormat="0" applyFill="0" applyProtection="0">
      <alignment horizontal="left" vertical="center" wrapText="1"/>
    </xf>
    <xf numFmtId="4" fontId="19" fillId="0" borderId="12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8" fillId="0" borderId="11" applyFill="0" applyProtection="0">
      <alignment horizontal="right" vertical="center"/>
    </xf>
  </cellStyleXfs>
  <cellXfs count="33">
    <xf numFmtId="0" fontId="0" fillId="0" borderId="0" xfId="0"/>
    <xf numFmtId="0" fontId="0" fillId="0" borderId="10" xfId="42" applyFont="1" applyFill="1" applyBorder="1"/>
    <xf numFmtId="0" fontId="22" fillId="0" borderId="10" xfId="42" applyFont="1" applyFill="1" applyBorder="1"/>
    <xf numFmtId="4" fontId="19" fillId="0" borderId="12" xfId="49" applyNumberFormat="1" applyFont="1" applyFill="1" applyBorder="1" applyAlignment="1">
      <alignment horizontal="right" vertical="center"/>
    </xf>
    <xf numFmtId="4" fontId="19" fillId="0" borderId="12" xfId="44" applyNumberFormat="1" applyFont="1" applyFill="1" applyBorder="1" applyAlignment="1">
      <alignment horizontal="center" vertical="center"/>
    </xf>
    <xf numFmtId="0" fontId="19" fillId="0" borderId="12" xfId="48" applyFont="1" applyFill="1" applyBorder="1" applyAlignment="1">
      <alignment horizontal="left" vertical="center" wrapText="1"/>
    </xf>
    <xf numFmtId="0" fontId="19" fillId="0" borderId="11" xfId="50" applyFont="1" applyFill="1" applyBorder="1" applyAlignment="1">
      <alignment horizontal="right" vertical="center"/>
    </xf>
    <xf numFmtId="0" fontId="19" fillId="0" borderId="11" xfId="43" applyFont="1" applyFill="1" applyBorder="1" applyAlignment="1">
      <alignment horizontal="center" vertical="center"/>
    </xf>
    <xf numFmtId="0" fontId="19" fillId="0" borderId="11" xfId="47" applyFont="1" applyFill="1" applyBorder="1" applyAlignment="1">
      <alignment horizontal="left" vertical="center" wrapText="1"/>
    </xf>
    <xf numFmtId="4" fontId="19" fillId="0" borderId="11" xfId="51" applyNumberFormat="1" applyFont="1" applyFill="1" applyBorder="1" applyAlignment="1">
      <alignment horizontal="right" vertical="center"/>
    </xf>
    <xf numFmtId="0" fontId="20" fillId="0" borderId="10" xfId="46" applyFont="1" applyFill="1" applyBorder="1" applyAlignment="1">
      <alignment horizontal="center"/>
    </xf>
    <xf numFmtId="0" fontId="18" fillId="0" borderId="12" xfId="48" applyFont="1" applyFill="1" applyBorder="1" applyAlignment="1">
      <alignment horizontal="left" vertical="center" wrapText="1"/>
    </xf>
    <xf numFmtId="0" fontId="18" fillId="0" borderId="11" xfId="43" applyFont="1" applyFill="1" applyBorder="1" applyAlignment="1">
      <alignment horizontal="center" vertical="center"/>
    </xf>
    <xf numFmtId="0" fontId="18" fillId="0" borderId="11" xfId="47" applyFont="1" applyFill="1" applyBorder="1" applyAlignment="1">
      <alignment horizontal="left" vertical="center" wrapText="1"/>
    </xf>
    <xf numFmtId="4" fontId="18" fillId="0" borderId="11" xfId="51" applyNumberFormat="1" applyFont="1" applyFill="1" applyBorder="1" applyAlignment="1">
      <alignment horizontal="right" vertical="center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left" vertical="center"/>
    </xf>
    <xf numFmtId="4" fontId="19" fillId="0" borderId="12" xfId="44" applyNumberFormat="1" applyFont="1" applyFill="1" applyBorder="1" applyAlignment="1">
      <alignment horizontal="center" vertical="center" wrapText="1"/>
    </xf>
    <xf numFmtId="4" fontId="19" fillId="0" borderId="12" xfId="49" applyNumberFormat="1" applyFont="1" applyFill="1" applyBorder="1" applyAlignment="1">
      <alignment horizontal="right" vertical="center" wrapText="1"/>
    </xf>
    <xf numFmtId="4" fontId="19" fillId="34" borderId="11" xfId="51" applyNumberFormat="1" applyFont="1" applyFill="1" applyBorder="1" applyAlignment="1">
      <alignment horizontal="right" vertical="center"/>
    </xf>
    <xf numFmtId="4" fontId="26" fillId="0" borderId="11" xfId="51" applyNumberFormat="1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left" vertical="center"/>
    </xf>
    <xf numFmtId="0" fontId="21" fillId="0" borderId="10" xfId="46" applyFont="1" applyFill="1" applyBorder="1" applyAlignment="1">
      <alignment horizontal="center"/>
    </xf>
    <xf numFmtId="0" fontId="21" fillId="0" borderId="10" xfId="45" applyFont="1" applyFill="1" applyBorder="1" applyAlignment="1">
      <alignment horizontal="center" vertical="center"/>
    </xf>
    <xf numFmtId="4" fontId="19" fillId="0" borderId="13" xfId="49" applyNumberFormat="1" applyFont="1" applyFill="1" applyBorder="1" applyAlignment="1">
      <alignment horizontal="center" vertical="center"/>
    </xf>
    <xf numFmtId="4" fontId="19" fillId="0" borderId="14" xfId="49" applyNumberFormat="1" applyFont="1" applyFill="1" applyBorder="1" applyAlignment="1">
      <alignment horizontal="center" vertical="center"/>
    </xf>
    <xf numFmtId="4" fontId="19" fillId="0" borderId="15" xfId="49" applyNumberFormat="1" applyFont="1" applyFill="1" applyBorder="1" applyAlignment="1">
      <alignment horizontal="center" vertical="center"/>
    </xf>
    <xf numFmtId="4" fontId="19" fillId="0" borderId="13" xfId="49" applyNumberFormat="1" applyFont="1" applyFill="1" applyBorder="1" applyAlignment="1">
      <alignment horizontal="center" vertical="center" wrapText="1"/>
    </xf>
    <xf numFmtId="4" fontId="19" fillId="0" borderId="15" xfId="49" applyNumberFormat="1" applyFont="1" applyFill="1" applyBorder="1" applyAlignment="1">
      <alignment horizontal="center" vertical="center" wrapText="1"/>
    </xf>
    <xf numFmtId="0" fontId="20" fillId="0" borderId="10" xfId="46" applyFont="1" applyFill="1" applyBorder="1" applyAlignment="1">
      <alignment horizontal="center"/>
    </xf>
    <xf numFmtId="0" fontId="20" fillId="0" borderId="10" xfId="45" applyFont="1" applyFill="1" applyBorder="1" applyAlignment="1">
      <alignment horizontal="center" vertical="center"/>
    </xf>
    <xf numFmtId="4" fontId="19" fillId="0" borderId="14" xfId="49" applyNumberFormat="1" applyFont="1" applyFill="1" applyBorder="1" applyAlignment="1">
      <alignment horizontal="center" vertical="center" wrapText="1"/>
    </xf>
  </cellXfs>
  <cellStyles count="5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ckgrnd_900" xfId="42"/>
    <cellStyle name="Calculation" xfId="11" builtinId="22" customBuiltin="1"/>
    <cellStyle name="Check Cell" xfId="13" builtinId="23" customBuiltin="1"/>
    <cellStyle name="cntr_arm10_Bord_900" xfId="43"/>
    <cellStyle name="cntr_arm10_BordGrey_900" xfId="44"/>
    <cellStyle name="cntr_arm10bld_900" xfId="45"/>
    <cellStyle name="cntrBtm_arm10bld_900" xfId="46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eft_arm10_BordWW_900" xfId="47"/>
    <cellStyle name="left_arm10_GrBordWW_900" xfId="48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gt_arm10_BordGrey_900" xfId="49"/>
    <cellStyle name="rgt_arm14_bld_900" xfId="50"/>
    <cellStyle name="rgt_arm14_Money_900" xfId="5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topLeftCell="A83" zoomScaleSheetLayoutView="100" workbookViewId="0">
      <selection activeCell="J55" sqref="J55"/>
    </sheetView>
  </sheetViews>
  <sheetFormatPr defaultRowHeight="15" customHeight="1" x14ac:dyDescent="0.25"/>
  <cols>
    <col min="1" max="1" width="5.140625" style="1" customWidth="1"/>
    <col min="2" max="2" width="39.42578125" style="1" customWidth="1"/>
    <col min="3" max="3" width="8.42578125" style="1" customWidth="1"/>
    <col min="4" max="4" width="14.28515625" style="1" customWidth="1"/>
    <col min="5" max="5" width="13.85546875" style="1" customWidth="1"/>
    <col min="6" max="6" width="11.85546875" style="1" customWidth="1"/>
    <col min="7" max="7" width="13" style="1" customWidth="1"/>
    <col min="8" max="8" width="14" style="1" customWidth="1"/>
    <col min="9" max="9" width="12.7109375" style="1" customWidth="1"/>
    <col min="10" max="10" width="14.28515625" style="1" customWidth="1"/>
    <col min="11" max="11" width="14.140625" style="1" customWidth="1"/>
    <col min="12" max="12" width="13.7109375" style="1" customWidth="1"/>
    <col min="13" max="14" width="19" style="1" customWidth="1"/>
    <col min="15" max="16384" width="9.140625" style="1"/>
  </cols>
  <sheetData>
    <row r="1" spans="1:12" ht="15" customHeight="1" x14ac:dyDescent="0.25">
      <c r="I1" s="21" t="s">
        <v>727</v>
      </c>
      <c r="J1" s="21"/>
      <c r="K1" s="21"/>
      <c r="L1" s="21"/>
    </row>
    <row r="2" spans="1:12" ht="15" customHeight="1" x14ac:dyDescent="0.25">
      <c r="I2" s="21" t="s">
        <v>723</v>
      </c>
      <c r="J2" s="21"/>
      <c r="K2" s="21"/>
      <c r="L2" s="21"/>
    </row>
    <row r="3" spans="1:12" ht="15" customHeight="1" x14ac:dyDescent="0.25">
      <c r="I3" s="21" t="s">
        <v>724</v>
      </c>
      <c r="J3" s="21"/>
      <c r="K3" s="21"/>
      <c r="L3" s="21"/>
    </row>
    <row r="4" spans="1:12" ht="15" customHeight="1" x14ac:dyDescent="0.25">
      <c r="I4" s="21" t="s">
        <v>725</v>
      </c>
      <c r="J4" s="21"/>
      <c r="K4" s="21"/>
      <c r="L4" s="21"/>
    </row>
    <row r="5" spans="1:12" ht="12.75" customHeight="1" x14ac:dyDescent="0.25">
      <c r="I5" s="21" t="s">
        <v>726</v>
      </c>
      <c r="J5" s="21"/>
      <c r="K5" s="21"/>
      <c r="L5" s="21"/>
    </row>
    <row r="6" spans="1:12" ht="6.75" customHeight="1" x14ac:dyDescent="0.25"/>
    <row r="7" spans="1:12" ht="22.5" customHeight="1" x14ac:dyDescent="0.25">
      <c r="A7" s="23" t="s">
        <v>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"/>
    </row>
    <row r="8" spans="1:12" ht="15" customHeight="1" x14ac:dyDescent="0.25">
      <c r="A8" s="24" t="s">
        <v>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"/>
    </row>
    <row r="9" spans="1:12" ht="15" customHeight="1" x14ac:dyDescent="0.25">
      <c r="A9" s="24" t="s">
        <v>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15" customHeight="1" x14ac:dyDescent="0.25">
      <c r="A10" s="24" t="s">
        <v>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"/>
    </row>
    <row r="11" spans="1:12" ht="9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0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 hidden="1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 customHeight="1" x14ac:dyDescent="0.25">
      <c r="A14" s="3"/>
      <c r="B14" s="3"/>
      <c r="C14" s="3"/>
      <c r="D14" s="25" t="s">
        <v>4</v>
      </c>
      <c r="E14" s="26"/>
      <c r="F14" s="27"/>
      <c r="G14" s="25" t="s">
        <v>5</v>
      </c>
      <c r="H14" s="26"/>
      <c r="I14" s="27"/>
      <c r="J14" s="25" t="s">
        <v>6</v>
      </c>
      <c r="K14" s="26"/>
      <c r="L14" s="27"/>
    </row>
    <row r="15" spans="1:12" ht="33.75" customHeight="1" x14ac:dyDescent="0.25">
      <c r="A15" s="4" t="s">
        <v>7</v>
      </c>
      <c r="B15" s="5"/>
      <c r="C15" s="17" t="s">
        <v>8</v>
      </c>
      <c r="D15" s="4" t="s">
        <v>9</v>
      </c>
      <c r="E15" s="4"/>
      <c r="F15" s="4" t="s">
        <v>10</v>
      </c>
      <c r="G15" s="4" t="s">
        <v>9</v>
      </c>
      <c r="H15" s="4"/>
      <c r="I15" s="4" t="s">
        <v>10</v>
      </c>
      <c r="J15" s="4" t="s">
        <v>9</v>
      </c>
      <c r="K15" s="3"/>
      <c r="L15" s="3" t="s">
        <v>10</v>
      </c>
    </row>
    <row r="16" spans="1:12" ht="20.100000000000001" customHeight="1" x14ac:dyDescent="0.25">
      <c r="A16" s="4" t="s">
        <v>11</v>
      </c>
      <c r="B16" s="4" t="s">
        <v>12</v>
      </c>
      <c r="C16" s="4"/>
      <c r="D16" s="4" t="s">
        <v>13</v>
      </c>
      <c r="E16" s="4" t="s">
        <v>14</v>
      </c>
      <c r="F16" s="4" t="s">
        <v>15</v>
      </c>
      <c r="G16" s="4" t="s">
        <v>16</v>
      </c>
      <c r="H16" s="4" t="s">
        <v>17</v>
      </c>
      <c r="I16" s="4" t="s">
        <v>18</v>
      </c>
      <c r="J16" s="4" t="s">
        <v>19</v>
      </c>
      <c r="K16" s="3" t="s">
        <v>17</v>
      </c>
      <c r="L16" s="3" t="s">
        <v>18</v>
      </c>
    </row>
    <row r="17" spans="1:12" ht="15" customHeight="1" x14ac:dyDescent="0.25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  <c r="J17" s="6">
        <v>10</v>
      </c>
      <c r="K17" s="6">
        <v>11</v>
      </c>
      <c r="L17" s="6">
        <v>12</v>
      </c>
    </row>
    <row r="18" spans="1:12" ht="31.5" customHeight="1" x14ac:dyDescent="0.25">
      <c r="A18" s="7">
        <v>1000</v>
      </c>
      <c r="B18" s="8" t="s">
        <v>20</v>
      </c>
      <c r="C18" s="7"/>
      <c r="D18" s="9">
        <f t="shared" ref="D18:L18" si="0">SUM(D19,D55,D74)</f>
        <v>3749614115</v>
      </c>
      <c r="E18" s="9">
        <f t="shared" si="0"/>
        <v>3543868634</v>
      </c>
      <c r="F18" s="9">
        <f t="shared" si="0"/>
        <v>205745481</v>
      </c>
      <c r="G18" s="9">
        <f t="shared" si="0"/>
        <v>3830106215</v>
      </c>
      <c r="H18" s="9">
        <f t="shared" si="0"/>
        <v>3564314234</v>
      </c>
      <c r="I18" s="9">
        <f t="shared" si="0"/>
        <v>755791981</v>
      </c>
      <c r="J18" s="9">
        <f t="shared" si="0"/>
        <v>3538162311.5999999</v>
      </c>
      <c r="K18" s="9">
        <f t="shared" si="0"/>
        <v>3363239694.5999999</v>
      </c>
      <c r="L18" s="9">
        <f t="shared" si="0"/>
        <v>664922617</v>
      </c>
    </row>
    <row r="19" spans="1:12" ht="29.25" customHeight="1" x14ac:dyDescent="0.25">
      <c r="A19" s="7">
        <v>1100</v>
      </c>
      <c r="B19" s="8" t="s">
        <v>21</v>
      </c>
      <c r="C19" s="7" t="s">
        <v>22</v>
      </c>
      <c r="D19" s="9">
        <f>SUM(D20,D24,D26,D46,D49)</f>
        <v>1098244264</v>
      </c>
      <c r="E19" s="9">
        <f>SUM(E20,E24,E26,E46,E49)</f>
        <v>1098244264</v>
      </c>
      <c r="F19" s="9" t="s">
        <v>23</v>
      </c>
      <c r="G19" s="9">
        <f>SUM(G20,G24,G26,G46,G49)</f>
        <v>1098244264</v>
      </c>
      <c r="H19" s="9">
        <f>SUM(H20,H24,H26,H46,H49)</f>
        <v>1098244264</v>
      </c>
      <c r="I19" s="9" t="s">
        <v>23</v>
      </c>
      <c r="J19" s="9">
        <f>SUM(J20,J24,J26,J46,J49)</f>
        <v>987767101.60000002</v>
      </c>
      <c r="K19" s="9">
        <f>SUM(K20,K24,K26,K46,K49)</f>
        <v>987767101.60000002</v>
      </c>
      <c r="L19" s="9" t="s">
        <v>23</v>
      </c>
    </row>
    <row r="20" spans="1:12" ht="31.5" customHeight="1" x14ac:dyDescent="0.25">
      <c r="A20" s="7">
        <v>1110</v>
      </c>
      <c r="B20" s="8" t="s">
        <v>24</v>
      </c>
      <c r="C20" s="7" t="s">
        <v>25</v>
      </c>
      <c r="D20" s="9">
        <f>SUM(D21,D22,D23)</f>
        <v>375360950</v>
      </c>
      <c r="E20" s="9">
        <f>SUM(E21,E22,E23)</f>
        <v>375360950</v>
      </c>
      <c r="F20" s="9" t="s">
        <v>23</v>
      </c>
      <c r="G20" s="9">
        <f>SUM(G21,G22,G23)</f>
        <v>375360950</v>
      </c>
      <c r="H20" s="9">
        <f>SUM(H21,H22,H23)</f>
        <v>375360950</v>
      </c>
      <c r="I20" s="9" t="s">
        <v>23</v>
      </c>
      <c r="J20" s="9">
        <f>SUM(J21,J22,J23)</f>
        <v>313335151.10000002</v>
      </c>
      <c r="K20" s="9">
        <f>SUM(K21,K22,K23)</f>
        <v>313335151.10000002</v>
      </c>
      <c r="L20" s="9" t="s">
        <v>23</v>
      </c>
    </row>
    <row r="21" spans="1:12" ht="36" customHeight="1" x14ac:dyDescent="0.25">
      <c r="A21" s="7">
        <v>1111</v>
      </c>
      <c r="B21" s="8" t="s">
        <v>26</v>
      </c>
      <c r="C21" s="7"/>
      <c r="D21" s="9">
        <f>SUM(E21,F21)</f>
        <v>45044000</v>
      </c>
      <c r="E21" s="9">
        <v>45044000</v>
      </c>
      <c r="F21" s="9" t="s">
        <v>23</v>
      </c>
      <c r="G21" s="9">
        <f>SUM(H21,I21)</f>
        <v>45044000</v>
      </c>
      <c r="H21" s="9">
        <v>45044000</v>
      </c>
      <c r="I21" s="9" t="s">
        <v>23</v>
      </c>
      <c r="J21" s="9">
        <f>SUM(K21,L21)</f>
        <v>25775594</v>
      </c>
      <c r="K21" s="9">
        <v>25775594</v>
      </c>
      <c r="L21" s="9" t="s">
        <v>23</v>
      </c>
    </row>
    <row r="22" spans="1:12" ht="21" x14ac:dyDescent="0.25">
      <c r="A22" s="7">
        <v>1112</v>
      </c>
      <c r="B22" s="8" t="s">
        <v>27</v>
      </c>
      <c r="C22" s="7"/>
      <c r="D22" s="9">
        <f>SUM(E22,F22)</f>
        <v>105243000</v>
      </c>
      <c r="E22" s="9">
        <v>105243000</v>
      </c>
      <c r="F22" s="9" t="s">
        <v>23</v>
      </c>
      <c r="G22" s="9">
        <f>SUM(H22,I22)</f>
        <v>105243000</v>
      </c>
      <c r="H22" s="9">
        <v>105243000</v>
      </c>
      <c r="I22" s="9" t="s">
        <v>23</v>
      </c>
      <c r="J22" s="9">
        <f>SUM(K22,L22)</f>
        <v>70904232</v>
      </c>
      <c r="K22" s="9">
        <v>70904232</v>
      </c>
      <c r="L22" s="9" t="s">
        <v>23</v>
      </c>
    </row>
    <row r="23" spans="1:12" ht="26.25" customHeight="1" x14ac:dyDescent="0.25">
      <c r="A23" s="7">
        <v>1113</v>
      </c>
      <c r="B23" s="8" t="s">
        <v>28</v>
      </c>
      <c r="C23" s="7"/>
      <c r="D23" s="9">
        <f>SUM(E23,F23)</f>
        <v>225073950</v>
      </c>
      <c r="E23" s="9">
        <v>225073950</v>
      </c>
      <c r="F23" s="9" t="s">
        <v>23</v>
      </c>
      <c r="G23" s="9">
        <f>SUM(H23,I23)</f>
        <v>225073950</v>
      </c>
      <c r="H23" s="9">
        <v>225073950</v>
      </c>
      <c r="I23" s="9" t="s">
        <v>23</v>
      </c>
      <c r="J23" s="9">
        <f>SUM(K23,L23)</f>
        <v>216655325.09999999</v>
      </c>
      <c r="K23" s="9">
        <v>216655325.09999999</v>
      </c>
      <c r="L23" s="9" t="s">
        <v>23</v>
      </c>
    </row>
    <row r="24" spans="1:12" ht="17.25" customHeight="1" x14ac:dyDescent="0.25">
      <c r="A24" s="7">
        <v>1120</v>
      </c>
      <c r="B24" s="8" t="s">
        <v>29</v>
      </c>
      <c r="C24" s="7" t="s">
        <v>30</v>
      </c>
      <c r="D24" s="9">
        <f>SUM(D25)</f>
        <v>644042514</v>
      </c>
      <c r="E24" s="9">
        <f>SUM(E25)</f>
        <v>644042514</v>
      </c>
      <c r="F24" s="9" t="s">
        <v>23</v>
      </c>
      <c r="G24" s="9">
        <f>SUM(G25)</f>
        <v>644042514</v>
      </c>
      <c r="H24" s="9">
        <f>SUM(H25)</f>
        <v>644042514</v>
      </c>
      <c r="I24" s="9" t="s">
        <v>23</v>
      </c>
      <c r="J24" s="9">
        <f>SUM(J25)</f>
        <v>598031554</v>
      </c>
      <c r="K24" s="9">
        <f>SUM(K25)</f>
        <v>598031554</v>
      </c>
      <c r="L24" s="9" t="s">
        <v>23</v>
      </c>
    </row>
    <row r="25" spans="1:12" ht="21" customHeight="1" x14ac:dyDescent="0.25">
      <c r="A25" s="7">
        <v>1121</v>
      </c>
      <c r="B25" s="8" t="s">
        <v>31</v>
      </c>
      <c r="C25" s="7"/>
      <c r="D25" s="9">
        <f>SUM(E25,F25)</f>
        <v>644042514</v>
      </c>
      <c r="E25" s="9">
        <v>644042514</v>
      </c>
      <c r="F25" s="9" t="s">
        <v>23</v>
      </c>
      <c r="G25" s="9">
        <f>SUM(H25,I25)</f>
        <v>644042514</v>
      </c>
      <c r="H25" s="9">
        <v>644042514</v>
      </c>
      <c r="I25" s="9" t="s">
        <v>23</v>
      </c>
      <c r="J25" s="9">
        <f>SUM(K25,L25)</f>
        <v>598031554</v>
      </c>
      <c r="K25" s="9">
        <v>598031554</v>
      </c>
      <c r="L25" s="9" t="s">
        <v>23</v>
      </c>
    </row>
    <row r="26" spans="1:12" ht="39.950000000000003" customHeight="1" x14ac:dyDescent="0.25">
      <c r="A26" s="7">
        <v>1130</v>
      </c>
      <c r="B26" s="8" t="s">
        <v>32</v>
      </c>
      <c r="C26" s="7" t="s">
        <v>33</v>
      </c>
      <c r="D26" s="9">
        <f>SUM(D27:D45)</f>
        <v>54840800</v>
      </c>
      <c r="E26" s="9">
        <f>SUM(E27:E45)</f>
        <v>54840800</v>
      </c>
      <c r="F26" s="9" t="s">
        <v>23</v>
      </c>
      <c r="G26" s="9">
        <f>SUM(G27:G45)</f>
        <v>54840800</v>
      </c>
      <c r="H26" s="9">
        <f>SUM(H27:H45)</f>
        <v>54840800</v>
      </c>
      <c r="I26" s="9" t="s">
        <v>23</v>
      </c>
      <c r="J26" s="9">
        <f>SUM(J27:J45)</f>
        <v>47794786.5</v>
      </c>
      <c r="K26" s="9">
        <f>SUM(K27:K45)</f>
        <v>47794786.5</v>
      </c>
      <c r="L26" s="9" t="s">
        <v>23</v>
      </c>
    </row>
    <row r="27" spans="1:12" ht="39.950000000000003" customHeight="1" x14ac:dyDescent="0.25">
      <c r="A27" s="7">
        <v>11301</v>
      </c>
      <c r="B27" s="8" t="s">
        <v>34</v>
      </c>
      <c r="C27" s="7"/>
      <c r="D27" s="9">
        <f t="shared" ref="D27:D45" si="1">SUM(E27,F27)</f>
        <v>3500000</v>
      </c>
      <c r="E27" s="9">
        <v>3500000</v>
      </c>
      <c r="F27" s="9" t="s">
        <v>23</v>
      </c>
      <c r="G27" s="9">
        <f t="shared" ref="G27:G45" si="2">SUM(H27,I27)</f>
        <v>3500000</v>
      </c>
      <c r="H27" s="9">
        <v>3500000</v>
      </c>
      <c r="I27" s="9" t="s">
        <v>23</v>
      </c>
      <c r="J27" s="9">
        <f t="shared" ref="J27:J45" si="3">SUM(K27,L27)</f>
        <v>8453200</v>
      </c>
      <c r="K27" s="9">
        <v>8453200</v>
      </c>
      <c r="L27" s="9" t="s">
        <v>23</v>
      </c>
    </row>
    <row r="28" spans="1:12" ht="39.950000000000003" customHeight="1" x14ac:dyDescent="0.25">
      <c r="A28" s="7">
        <v>11302</v>
      </c>
      <c r="B28" s="8" t="s">
        <v>35</v>
      </c>
      <c r="C28" s="7"/>
      <c r="D28" s="9">
        <f t="shared" si="1"/>
        <v>100000</v>
      </c>
      <c r="E28" s="9">
        <v>100000</v>
      </c>
      <c r="F28" s="9" t="s">
        <v>23</v>
      </c>
      <c r="G28" s="9">
        <f t="shared" si="2"/>
        <v>100000</v>
      </c>
      <c r="H28" s="9">
        <v>100000</v>
      </c>
      <c r="I28" s="9" t="s">
        <v>23</v>
      </c>
      <c r="J28" s="9">
        <f t="shared" si="3"/>
        <v>5000</v>
      </c>
      <c r="K28" s="9">
        <v>5000</v>
      </c>
      <c r="L28" s="9" t="s">
        <v>23</v>
      </c>
    </row>
    <row r="29" spans="1:12" ht="39.950000000000003" customHeight="1" x14ac:dyDescent="0.25">
      <c r="A29" s="7">
        <v>11303</v>
      </c>
      <c r="B29" s="8" t="s">
        <v>36</v>
      </c>
      <c r="C29" s="7"/>
      <c r="D29" s="9">
        <f t="shared" si="1"/>
        <v>200000</v>
      </c>
      <c r="E29" s="9">
        <v>200000</v>
      </c>
      <c r="F29" s="9" t="s">
        <v>23</v>
      </c>
      <c r="G29" s="9">
        <f t="shared" si="2"/>
        <v>200000</v>
      </c>
      <c r="H29" s="9">
        <v>200000</v>
      </c>
      <c r="I29" s="9" t="s">
        <v>23</v>
      </c>
      <c r="J29" s="9">
        <f t="shared" si="3"/>
        <v>85000</v>
      </c>
      <c r="K29" s="9">
        <v>85000</v>
      </c>
      <c r="L29" s="9" t="s">
        <v>23</v>
      </c>
    </row>
    <row r="30" spans="1:12" ht="39.950000000000003" customHeight="1" x14ac:dyDescent="0.25">
      <c r="A30" s="7">
        <v>11304</v>
      </c>
      <c r="B30" s="8" t="s">
        <v>37</v>
      </c>
      <c r="C30" s="7"/>
      <c r="D30" s="9">
        <f t="shared" si="1"/>
        <v>7220000</v>
      </c>
      <c r="E30" s="9">
        <v>7220000</v>
      </c>
      <c r="F30" s="9" t="s">
        <v>23</v>
      </c>
      <c r="G30" s="9">
        <f t="shared" si="2"/>
        <v>7220000</v>
      </c>
      <c r="H30" s="9">
        <v>7220000</v>
      </c>
      <c r="I30" s="9" t="s">
        <v>23</v>
      </c>
      <c r="J30" s="9">
        <f t="shared" si="3"/>
        <v>6265903</v>
      </c>
      <c r="K30" s="9">
        <v>6265903</v>
      </c>
      <c r="L30" s="9" t="s">
        <v>23</v>
      </c>
    </row>
    <row r="31" spans="1:12" ht="39.950000000000003" customHeight="1" x14ac:dyDescent="0.25">
      <c r="A31" s="7">
        <v>11305</v>
      </c>
      <c r="B31" s="8" t="s">
        <v>38</v>
      </c>
      <c r="C31" s="7"/>
      <c r="D31" s="9">
        <f t="shared" si="1"/>
        <v>0</v>
      </c>
      <c r="E31" s="9">
        <v>0</v>
      </c>
      <c r="F31" s="9" t="s">
        <v>23</v>
      </c>
      <c r="G31" s="9">
        <f t="shared" si="2"/>
        <v>0</v>
      </c>
      <c r="H31" s="9">
        <v>0</v>
      </c>
      <c r="I31" s="9" t="s">
        <v>23</v>
      </c>
      <c r="J31" s="9">
        <f t="shared" si="3"/>
        <v>0</v>
      </c>
      <c r="K31" s="9">
        <v>0</v>
      </c>
      <c r="L31" s="9" t="s">
        <v>23</v>
      </c>
    </row>
    <row r="32" spans="1:12" ht="48" customHeight="1" x14ac:dyDescent="0.25">
      <c r="A32" s="7">
        <v>11306</v>
      </c>
      <c r="B32" s="8" t="s">
        <v>39</v>
      </c>
      <c r="C32" s="7"/>
      <c r="D32" s="9">
        <f t="shared" si="1"/>
        <v>150000</v>
      </c>
      <c r="E32" s="9">
        <v>150000</v>
      </c>
      <c r="F32" s="9" t="s">
        <v>23</v>
      </c>
      <c r="G32" s="9">
        <f t="shared" si="2"/>
        <v>150000</v>
      </c>
      <c r="H32" s="9">
        <v>150000</v>
      </c>
      <c r="I32" s="9" t="s">
        <v>23</v>
      </c>
      <c r="J32" s="9">
        <f t="shared" si="3"/>
        <v>400000</v>
      </c>
      <c r="K32" s="9">
        <v>400000</v>
      </c>
      <c r="L32" s="9" t="s">
        <v>23</v>
      </c>
    </row>
    <row r="33" spans="1:12" ht="39.950000000000003" customHeight="1" x14ac:dyDescent="0.25">
      <c r="A33" s="7">
        <v>11307</v>
      </c>
      <c r="B33" s="8" t="s">
        <v>40</v>
      </c>
      <c r="C33" s="7"/>
      <c r="D33" s="9">
        <f t="shared" si="1"/>
        <v>18242400</v>
      </c>
      <c r="E33" s="9">
        <v>18242400</v>
      </c>
      <c r="F33" s="9" t="s">
        <v>23</v>
      </c>
      <c r="G33" s="9">
        <f t="shared" si="2"/>
        <v>18242400</v>
      </c>
      <c r="H33" s="9">
        <v>18242400</v>
      </c>
      <c r="I33" s="9" t="s">
        <v>23</v>
      </c>
      <c r="J33" s="9">
        <f t="shared" si="3"/>
        <v>17916000</v>
      </c>
      <c r="K33" s="9">
        <v>17916000</v>
      </c>
      <c r="L33" s="9" t="s">
        <v>23</v>
      </c>
    </row>
    <row r="34" spans="1:12" ht="39.950000000000003" customHeight="1" x14ac:dyDescent="0.25">
      <c r="A34" s="7">
        <v>11308</v>
      </c>
      <c r="B34" s="8" t="s">
        <v>41</v>
      </c>
      <c r="C34" s="7"/>
      <c r="D34" s="9">
        <f t="shared" si="1"/>
        <v>3900000</v>
      </c>
      <c r="E34" s="9">
        <v>3900000</v>
      </c>
      <c r="F34" s="9" t="s">
        <v>23</v>
      </c>
      <c r="G34" s="9">
        <f t="shared" si="2"/>
        <v>3900000</v>
      </c>
      <c r="H34" s="9">
        <v>3900000</v>
      </c>
      <c r="I34" s="9" t="s">
        <v>23</v>
      </c>
      <c r="J34" s="9">
        <f t="shared" si="3"/>
        <v>3720190</v>
      </c>
      <c r="K34" s="9">
        <v>3720190</v>
      </c>
      <c r="L34" s="9" t="s">
        <v>23</v>
      </c>
    </row>
    <row r="35" spans="1:12" ht="39.950000000000003" customHeight="1" x14ac:dyDescent="0.25">
      <c r="A35" s="7">
        <v>11309</v>
      </c>
      <c r="B35" s="8" t="s">
        <v>42</v>
      </c>
      <c r="C35" s="7"/>
      <c r="D35" s="9">
        <f t="shared" si="1"/>
        <v>1015000</v>
      </c>
      <c r="E35" s="9">
        <v>1015000</v>
      </c>
      <c r="F35" s="9" t="s">
        <v>23</v>
      </c>
      <c r="G35" s="9">
        <f t="shared" si="2"/>
        <v>1015000</v>
      </c>
      <c r="H35" s="9">
        <v>1015000</v>
      </c>
      <c r="I35" s="9" t="s">
        <v>23</v>
      </c>
      <c r="J35" s="9">
        <f t="shared" si="3"/>
        <v>720000</v>
      </c>
      <c r="K35" s="9">
        <v>720000</v>
      </c>
      <c r="L35" s="9" t="s">
        <v>23</v>
      </c>
    </row>
    <row r="36" spans="1:12" ht="39.950000000000003" customHeight="1" x14ac:dyDescent="0.25">
      <c r="A36" s="7">
        <v>11310</v>
      </c>
      <c r="B36" s="8" t="s">
        <v>43</v>
      </c>
      <c r="C36" s="7"/>
      <c r="D36" s="9">
        <f t="shared" si="1"/>
        <v>2163400</v>
      </c>
      <c r="E36" s="9">
        <v>2163400</v>
      </c>
      <c r="F36" s="9" t="s">
        <v>23</v>
      </c>
      <c r="G36" s="9">
        <f t="shared" si="2"/>
        <v>2163400</v>
      </c>
      <c r="H36" s="9">
        <v>2163400</v>
      </c>
      <c r="I36" s="9" t="s">
        <v>23</v>
      </c>
      <c r="J36" s="9">
        <f t="shared" si="3"/>
        <v>1661920</v>
      </c>
      <c r="K36" s="9">
        <v>1661920</v>
      </c>
      <c r="L36" s="9" t="s">
        <v>23</v>
      </c>
    </row>
    <row r="37" spans="1:12" ht="39.950000000000003" customHeight="1" x14ac:dyDescent="0.25">
      <c r="A37" s="7">
        <v>11311</v>
      </c>
      <c r="B37" s="8" t="s">
        <v>44</v>
      </c>
      <c r="C37" s="7"/>
      <c r="D37" s="9">
        <f t="shared" si="1"/>
        <v>0</v>
      </c>
      <c r="E37" s="9">
        <v>0</v>
      </c>
      <c r="F37" s="9" t="s">
        <v>23</v>
      </c>
      <c r="G37" s="9">
        <f t="shared" si="2"/>
        <v>0</v>
      </c>
      <c r="H37" s="9">
        <v>0</v>
      </c>
      <c r="I37" s="9" t="s">
        <v>23</v>
      </c>
      <c r="J37" s="9">
        <f t="shared" si="3"/>
        <v>0</v>
      </c>
      <c r="K37" s="9">
        <v>0</v>
      </c>
      <c r="L37" s="9" t="s">
        <v>23</v>
      </c>
    </row>
    <row r="38" spans="1:12" ht="39.950000000000003" customHeight="1" x14ac:dyDescent="0.25">
      <c r="A38" s="7">
        <v>11312</v>
      </c>
      <c r="B38" s="8" t="s">
        <v>45</v>
      </c>
      <c r="C38" s="7"/>
      <c r="D38" s="9">
        <f t="shared" si="1"/>
        <v>18000000</v>
      </c>
      <c r="E38" s="9">
        <v>18000000</v>
      </c>
      <c r="F38" s="9" t="s">
        <v>23</v>
      </c>
      <c r="G38" s="9">
        <f t="shared" si="2"/>
        <v>18000000</v>
      </c>
      <c r="H38" s="9">
        <v>18000000</v>
      </c>
      <c r="I38" s="9" t="s">
        <v>23</v>
      </c>
      <c r="J38" s="9">
        <f t="shared" si="3"/>
        <v>7947573.5</v>
      </c>
      <c r="K38" s="9">
        <v>7947573.5</v>
      </c>
      <c r="L38" s="9" t="s">
        <v>23</v>
      </c>
    </row>
    <row r="39" spans="1:12" ht="39.950000000000003" customHeight="1" x14ac:dyDescent="0.25">
      <c r="A39" s="7">
        <v>11313</v>
      </c>
      <c r="B39" s="8" t="s">
        <v>46</v>
      </c>
      <c r="C39" s="7"/>
      <c r="D39" s="9">
        <f t="shared" si="1"/>
        <v>0</v>
      </c>
      <c r="E39" s="9">
        <v>0</v>
      </c>
      <c r="F39" s="9" t="s">
        <v>23</v>
      </c>
      <c r="G39" s="9">
        <f t="shared" si="2"/>
        <v>0</v>
      </c>
      <c r="H39" s="9">
        <v>0</v>
      </c>
      <c r="I39" s="9" t="s">
        <v>23</v>
      </c>
      <c r="J39" s="9">
        <f t="shared" si="3"/>
        <v>0</v>
      </c>
      <c r="K39" s="9">
        <v>0</v>
      </c>
      <c r="L39" s="9" t="s">
        <v>23</v>
      </c>
    </row>
    <row r="40" spans="1:12" ht="39.950000000000003" customHeight="1" x14ac:dyDescent="0.25">
      <c r="A40" s="7">
        <v>11314</v>
      </c>
      <c r="B40" s="8" t="s">
        <v>47</v>
      </c>
      <c r="C40" s="7"/>
      <c r="D40" s="9">
        <f t="shared" si="1"/>
        <v>350000</v>
      </c>
      <c r="E40" s="9">
        <v>350000</v>
      </c>
      <c r="F40" s="9" t="s">
        <v>23</v>
      </c>
      <c r="G40" s="9">
        <f t="shared" si="2"/>
        <v>350000</v>
      </c>
      <c r="H40" s="9">
        <v>350000</v>
      </c>
      <c r="I40" s="9" t="s">
        <v>23</v>
      </c>
      <c r="J40" s="9">
        <f t="shared" si="3"/>
        <v>120000</v>
      </c>
      <c r="K40" s="9">
        <v>120000</v>
      </c>
      <c r="L40" s="9" t="s">
        <v>23</v>
      </c>
    </row>
    <row r="41" spans="1:12" ht="39.950000000000003" customHeight="1" x14ac:dyDescent="0.25">
      <c r="A41" s="7">
        <v>11315</v>
      </c>
      <c r="B41" s="8" t="s">
        <v>48</v>
      </c>
      <c r="C41" s="7"/>
      <c r="D41" s="9">
        <f t="shared" si="1"/>
        <v>0</v>
      </c>
      <c r="E41" s="9">
        <v>0</v>
      </c>
      <c r="F41" s="9" t="s">
        <v>23</v>
      </c>
      <c r="G41" s="9">
        <f t="shared" si="2"/>
        <v>0</v>
      </c>
      <c r="H41" s="9">
        <v>0</v>
      </c>
      <c r="I41" s="9" t="s">
        <v>23</v>
      </c>
      <c r="J41" s="9">
        <f t="shared" si="3"/>
        <v>500000</v>
      </c>
      <c r="K41" s="9">
        <v>500000</v>
      </c>
      <c r="L41" s="9" t="s">
        <v>23</v>
      </c>
    </row>
    <row r="42" spans="1:12" ht="39.950000000000003" customHeight="1" x14ac:dyDescent="0.25">
      <c r="A42" s="7">
        <v>11316</v>
      </c>
      <c r="B42" s="8" t="s">
        <v>49</v>
      </c>
      <c r="C42" s="7"/>
      <c r="D42" s="9">
        <f t="shared" si="1"/>
        <v>0</v>
      </c>
      <c r="E42" s="9">
        <v>0</v>
      </c>
      <c r="F42" s="9" t="s">
        <v>23</v>
      </c>
      <c r="G42" s="9">
        <f t="shared" si="2"/>
        <v>0</v>
      </c>
      <c r="H42" s="9">
        <v>0</v>
      </c>
      <c r="I42" s="9" t="s">
        <v>23</v>
      </c>
      <c r="J42" s="9">
        <f t="shared" si="3"/>
        <v>0</v>
      </c>
      <c r="K42" s="9">
        <v>0</v>
      </c>
      <c r="L42" s="9" t="s">
        <v>23</v>
      </c>
    </row>
    <row r="43" spans="1:12" ht="39.950000000000003" customHeight="1" x14ac:dyDescent="0.25">
      <c r="A43" s="7">
        <v>11317</v>
      </c>
      <c r="B43" s="8" t="s">
        <v>50</v>
      </c>
      <c r="C43" s="7"/>
      <c r="D43" s="9">
        <f t="shared" si="1"/>
        <v>0</v>
      </c>
      <c r="E43" s="9">
        <v>0</v>
      </c>
      <c r="F43" s="9" t="s">
        <v>23</v>
      </c>
      <c r="G43" s="9">
        <f t="shared" si="2"/>
        <v>0</v>
      </c>
      <c r="H43" s="9">
        <v>0</v>
      </c>
      <c r="I43" s="9" t="s">
        <v>23</v>
      </c>
      <c r="J43" s="9">
        <f t="shared" si="3"/>
        <v>0</v>
      </c>
      <c r="K43" s="9">
        <v>0</v>
      </c>
      <c r="L43" s="9" t="s">
        <v>23</v>
      </c>
    </row>
    <row r="44" spans="1:12" ht="39.950000000000003" customHeight="1" x14ac:dyDescent="0.25">
      <c r="A44" s="7">
        <v>11318</v>
      </c>
      <c r="B44" s="8" t="s">
        <v>51</v>
      </c>
      <c r="C44" s="7"/>
      <c r="D44" s="9">
        <f t="shared" si="1"/>
        <v>0</v>
      </c>
      <c r="E44" s="9">
        <v>0</v>
      </c>
      <c r="F44" s="9" t="s">
        <v>23</v>
      </c>
      <c r="G44" s="9">
        <f t="shared" si="2"/>
        <v>0</v>
      </c>
      <c r="H44" s="9">
        <v>0</v>
      </c>
      <c r="I44" s="9" t="s">
        <v>23</v>
      </c>
      <c r="J44" s="9">
        <f t="shared" si="3"/>
        <v>0</v>
      </c>
      <c r="K44" s="9">
        <v>0</v>
      </c>
      <c r="L44" s="9" t="s">
        <v>23</v>
      </c>
    </row>
    <row r="45" spans="1:12" ht="19.5" customHeight="1" x14ac:dyDescent="0.25">
      <c r="A45" s="7">
        <v>11319</v>
      </c>
      <c r="B45" s="8" t="s">
        <v>52</v>
      </c>
      <c r="C45" s="7"/>
      <c r="D45" s="9">
        <f t="shared" si="1"/>
        <v>0</v>
      </c>
      <c r="E45" s="9">
        <v>0</v>
      </c>
      <c r="F45" s="9" t="s">
        <v>23</v>
      </c>
      <c r="G45" s="9">
        <f t="shared" si="2"/>
        <v>0</v>
      </c>
      <c r="H45" s="9">
        <v>0</v>
      </c>
      <c r="I45" s="9" t="s">
        <v>23</v>
      </c>
      <c r="J45" s="9">
        <f t="shared" si="3"/>
        <v>0</v>
      </c>
      <c r="K45" s="9">
        <v>0</v>
      </c>
      <c r="L45" s="9" t="s">
        <v>23</v>
      </c>
    </row>
    <row r="46" spans="1:12" ht="30" customHeight="1" x14ac:dyDescent="0.25">
      <c r="A46" s="7">
        <v>1140</v>
      </c>
      <c r="B46" s="8" t="s">
        <v>53</v>
      </c>
      <c r="C46" s="7" t="s">
        <v>54</v>
      </c>
      <c r="D46" s="9">
        <f>SUM(D47,D48)</f>
        <v>24000000</v>
      </c>
      <c r="E46" s="9">
        <f>SUM(E47,E48)</f>
        <v>24000000</v>
      </c>
      <c r="F46" s="9" t="s">
        <v>23</v>
      </c>
      <c r="G46" s="9">
        <f>SUM(G47,G48)</f>
        <v>24000000</v>
      </c>
      <c r="H46" s="9">
        <f>SUM(H47,H48)</f>
        <v>24000000</v>
      </c>
      <c r="I46" s="9" t="s">
        <v>23</v>
      </c>
      <c r="J46" s="9">
        <f>SUM(J47,J48)</f>
        <v>28605610</v>
      </c>
      <c r="K46" s="9">
        <f>SUM(K47,K48)</f>
        <v>28605610</v>
      </c>
      <c r="L46" s="9" t="s">
        <v>23</v>
      </c>
    </row>
    <row r="47" spans="1:12" ht="39.950000000000003" customHeight="1" x14ac:dyDescent="0.25">
      <c r="A47" s="7">
        <v>1141</v>
      </c>
      <c r="B47" s="8" t="s">
        <v>55</v>
      </c>
      <c r="C47" s="7"/>
      <c r="D47" s="9">
        <f>SUM(E47,F47)</f>
        <v>10000000</v>
      </c>
      <c r="E47" s="9">
        <v>10000000</v>
      </c>
      <c r="F47" s="9" t="s">
        <v>23</v>
      </c>
      <c r="G47" s="9">
        <f>SUM(H47,I47)</f>
        <v>10000000</v>
      </c>
      <c r="H47" s="9">
        <v>10000000</v>
      </c>
      <c r="I47" s="9" t="s">
        <v>23</v>
      </c>
      <c r="J47" s="9">
        <f>SUM(K47,L47)</f>
        <v>12106200</v>
      </c>
      <c r="K47" s="9">
        <v>12106200</v>
      </c>
      <c r="L47" s="9" t="s">
        <v>23</v>
      </c>
    </row>
    <row r="48" spans="1:12" ht="39.950000000000003" customHeight="1" x14ac:dyDescent="0.25">
      <c r="A48" s="7">
        <v>1142</v>
      </c>
      <c r="B48" s="8" t="s">
        <v>56</v>
      </c>
      <c r="C48" s="7"/>
      <c r="D48" s="9">
        <f>SUM(E48,F48)</f>
        <v>14000000</v>
      </c>
      <c r="E48" s="9">
        <v>14000000</v>
      </c>
      <c r="F48" s="9" t="s">
        <v>23</v>
      </c>
      <c r="G48" s="9">
        <f>SUM(H48,I48)</f>
        <v>14000000</v>
      </c>
      <c r="H48" s="9">
        <v>14000000</v>
      </c>
      <c r="I48" s="9" t="s">
        <v>23</v>
      </c>
      <c r="J48" s="9">
        <f>SUM(K48,L48)</f>
        <v>16499410</v>
      </c>
      <c r="K48" s="9">
        <v>16499410</v>
      </c>
      <c r="L48" s="9" t="s">
        <v>23</v>
      </c>
    </row>
    <row r="49" spans="1:12" ht="31.5" customHeight="1" x14ac:dyDescent="0.25">
      <c r="A49" s="7">
        <v>1150</v>
      </c>
      <c r="B49" s="8" t="s">
        <v>57</v>
      </c>
      <c r="C49" s="7" t="s">
        <v>58</v>
      </c>
      <c r="D49" s="9">
        <f>SUM(D50,D54)</f>
        <v>0</v>
      </c>
      <c r="E49" s="9">
        <f>SUM(E50,E54)</f>
        <v>0</v>
      </c>
      <c r="F49" s="9" t="s">
        <v>23</v>
      </c>
      <c r="G49" s="9">
        <f>SUM(G50,G54)</f>
        <v>0</v>
      </c>
      <c r="H49" s="9">
        <f>SUM(H50,H54)</f>
        <v>0</v>
      </c>
      <c r="I49" s="9" t="s">
        <v>23</v>
      </c>
      <c r="J49" s="9">
        <f>SUM(J50,J54)</f>
        <v>0</v>
      </c>
      <c r="K49" s="9">
        <f>SUM(K50,K54)</f>
        <v>0</v>
      </c>
      <c r="L49" s="9" t="s">
        <v>23</v>
      </c>
    </row>
    <row r="50" spans="1:12" ht="39.950000000000003" customHeight="1" x14ac:dyDescent="0.25">
      <c r="A50" s="7">
        <v>1151</v>
      </c>
      <c r="B50" s="8" t="s">
        <v>59</v>
      </c>
      <c r="C50" s="7"/>
      <c r="D50" s="9">
        <f>SUM(D51:D53)</f>
        <v>0</v>
      </c>
      <c r="E50" s="9">
        <f>SUM(E51:E53)</f>
        <v>0</v>
      </c>
      <c r="F50" s="9" t="s">
        <v>23</v>
      </c>
      <c r="G50" s="9">
        <f>SUM(G51:G53)</f>
        <v>0</v>
      </c>
      <c r="H50" s="9">
        <f>SUM(H51:H53)</f>
        <v>0</v>
      </c>
      <c r="I50" s="9" t="s">
        <v>23</v>
      </c>
      <c r="J50" s="9">
        <f>SUM(J51:J53)</f>
        <v>0</v>
      </c>
      <c r="K50" s="9">
        <f>SUM(K51:K53)</f>
        <v>0</v>
      </c>
      <c r="L50" s="9" t="s">
        <v>23</v>
      </c>
    </row>
    <row r="51" spans="1:12" ht="24" customHeight="1" x14ac:dyDescent="0.25">
      <c r="A51" s="7">
        <v>1152</v>
      </c>
      <c r="B51" s="8" t="s">
        <v>60</v>
      </c>
      <c r="C51" s="7"/>
      <c r="D51" s="9">
        <f>SUM(E51,F51)</f>
        <v>0</v>
      </c>
      <c r="E51" s="9">
        <v>0</v>
      </c>
      <c r="F51" s="9" t="s">
        <v>23</v>
      </c>
      <c r="G51" s="9">
        <f>SUM(H51,I51)</f>
        <v>0</v>
      </c>
      <c r="H51" s="9">
        <v>0</v>
      </c>
      <c r="I51" s="9" t="s">
        <v>23</v>
      </c>
      <c r="J51" s="9">
        <f>SUM(K51,L51)</f>
        <v>0</v>
      </c>
      <c r="K51" s="9">
        <v>0</v>
      </c>
      <c r="L51" s="9" t="s">
        <v>23</v>
      </c>
    </row>
    <row r="52" spans="1:12" ht="18.75" customHeight="1" x14ac:dyDescent="0.25">
      <c r="A52" s="7">
        <v>1153</v>
      </c>
      <c r="B52" s="8" t="s">
        <v>61</v>
      </c>
      <c r="C52" s="7"/>
      <c r="D52" s="9">
        <f>SUM(E52,F52)</f>
        <v>0</v>
      </c>
      <c r="E52" s="9">
        <v>0</v>
      </c>
      <c r="F52" s="9" t="s">
        <v>23</v>
      </c>
      <c r="G52" s="9">
        <f>SUM(H52,I52)</f>
        <v>0</v>
      </c>
      <c r="H52" s="9">
        <v>0</v>
      </c>
      <c r="I52" s="9" t="s">
        <v>23</v>
      </c>
      <c r="J52" s="9">
        <f>SUM(K52,L52)</f>
        <v>0</v>
      </c>
      <c r="K52" s="9">
        <v>0</v>
      </c>
      <c r="L52" s="9" t="s">
        <v>23</v>
      </c>
    </row>
    <row r="53" spans="1:12" ht="28.5" customHeight="1" x14ac:dyDescent="0.25">
      <c r="A53" s="7">
        <v>1154</v>
      </c>
      <c r="B53" s="8" t="s">
        <v>62</v>
      </c>
      <c r="C53" s="7"/>
      <c r="D53" s="9">
        <f>SUM(E53,F53)</f>
        <v>0</v>
      </c>
      <c r="E53" s="9">
        <v>0</v>
      </c>
      <c r="F53" s="9" t="s">
        <v>23</v>
      </c>
      <c r="G53" s="9">
        <f>SUM(H53,I53)</f>
        <v>0</v>
      </c>
      <c r="H53" s="9">
        <v>0</v>
      </c>
      <c r="I53" s="9" t="s">
        <v>23</v>
      </c>
      <c r="J53" s="9">
        <f>SUM(K53,L53)</f>
        <v>0</v>
      </c>
      <c r="K53" s="9">
        <v>0</v>
      </c>
      <c r="L53" s="9" t="s">
        <v>23</v>
      </c>
    </row>
    <row r="54" spans="1:12" ht="39.950000000000003" customHeight="1" x14ac:dyDescent="0.25">
      <c r="A54" s="7">
        <v>1155</v>
      </c>
      <c r="B54" s="8" t="s">
        <v>63</v>
      </c>
      <c r="C54" s="7"/>
      <c r="D54" s="9">
        <f>SUM(E54,F54)</f>
        <v>0</v>
      </c>
      <c r="E54" s="9">
        <v>0</v>
      </c>
      <c r="F54" s="9" t="s">
        <v>23</v>
      </c>
      <c r="G54" s="9">
        <f>SUM(H54,I54)</f>
        <v>0</v>
      </c>
      <c r="H54" s="9">
        <v>0</v>
      </c>
      <c r="I54" s="9" t="s">
        <v>23</v>
      </c>
      <c r="J54" s="9">
        <f>SUM(K54,L54)</f>
        <v>0</v>
      </c>
      <c r="K54" s="9">
        <v>0</v>
      </c>
      <c r="L54" s="9" t="s">
        <v>23</v>
      </c>
    </row>
    <row r="55" spans="1:12" ht="32.25" customHeight="1" x14ac:dyDescent="0.25">
      <c r="A55" s="7">
        <v>1200</v>
      </c>
      <c r="B55" s="8" t="s">
        <v>64</v>
      </c>
      <c r="C55" s="7" t="s">
        <v>65</v>
      </c>
      <c r="D55" s="9">
        <f t="shared" ref="D55:L55" si="4">SUM(D56,D58,D60,D62,D64,D71)</f>
        <v>2144619181</v>
      </c>
      <c r="E55" s="9">
        <f t="shared" si="4"/>
        <v>1938873700</v>
      </c>
      <c r="F55" s="9">
        <f t="shared" si="4"/>
        <v>205745481</v>
      </c>
      <c r="G55" s="9">
        <f t="shared" si="4"/>
        <v>2204665681</v>
      </c>
      <c r="H55" s="9">
        <f t="shared" si="4"/>
        <v>1938873700</v>
      </c>
      <c r="I55" s="9">
        <f t="shared" si="4"/>
        <v>265791981</v>
      </c>
      <c r="J55" s="9">
        <f t="shared" si="4"/>
        <v>2114703417</v>
      </c>
      <c r="K55" s="9">
        <f t="shared" si="4"/>
        <v>1939780800</v>
      </c>
      <c r="L55" s="9">
        <f t="shared" si="4"/>
        <v>174922617</v>
      </c>
    </row>
    <row r="56" spans="1:12" ht="39.950000000000003" customHeight="1" x14ac:dyDescent="0.25">
      <c r="A56" s="7">
        <v>1210</v>
      </c>
      <c r="B56" s="8" t="s">
        <v>66</v>
      </c>
      <c r="C56" s="7" t="s">
        <v>67</v>
      </c>
      <c r="D56" s="9">
        <f>SUM(D57)</f>
        <v>0</v>
      </c>
      <c r="E56" s="9">
        <f>SUM(E57)</f>
        <v>0</v>
      </c>
      <c r="F56" s="9" t="s">
        <v>23</v>
      </c>
      <c r="G56" s="9">
        <f>SUM(G57)</f>
        <v>0</v>
      </c>
      <c r="H56" s="9">
        <f>SUM(H57)</f>
        <v>0</v>
      </c>
      <c r="I56" s="9" t="s">
        <v>23</v>
      </c>
      <c r="J56" s="9">
        <f>SUM(J57)</f>
        <v>0</v>
      </c>
      <c r="K56" s="9">
        <f>SUM(K57)</f>
        <v>0</v>
      </c>
      <c r="L56" s="9" t="s">
        <v>23</v>
      </c>
    </row>
    <row r="57" spans="1:12" ht="39.950000000000003" customHeight="1" x14ac:dyDescent="0.25">
      <c r="A57" s="7">
        <v>1211</v>
      </c>
      <c r="B57" s="8" t="s">
        <v>68</v>
      </c>
      <c r="C57" s="7"/>
      <c r="D57" s="9">
        <f>SUM(E57,F57)</f>
        <v>0</v>
      </c>
      <c r="E57" s="9">
        <v>0</v>
      </c>
      <c r="F57" s="9" t="s">
        <v>23</v>
      </c>
      <c r="G57" s="9">
        <f>SUM(H57,I57)</f>
        <v>0</v>
      </c>
      <c r="H57" s="9">
        <v>0</v>
      </c>
      <c r="I57" s="9" t="s">
        <v>23</v>
      </c>
      <c r="J57" s="9">
        <f>SUM(K57,L57)</f>
        <v>0</v>
      </c>
      <c r="K57" s="9">
        <v>0</v>
      </c>
      <c r="L57" s="9" t="s">
        <v>23</v>
      </c>
    </row>
    <row r="58" spans="1:12" ht="39.950000000000003" customHeight="1" x14ac:dyDescent="0.25">
      <c r="A58" s="7">
        <v>1220</v>
      </c>
      <c r="B58" s="8" t="s">
        <v>69</v>
      </c>
      <c r="C58" s="7" t="s">
        <v>70</v>
      </c>
      <c r="D58" s="9">
        <f>SUM(D59)</f>
        <v>0</v>
      </c>
      <c r="E58" s="9" t="s">
        <v>23</v>
      </c>
      <c r="F58" s="9">
        <f>SUM(F59)</f>
        <v>0</v>
      </c>
      <c r="G58" s="9">
        <f>SUM(G59)</f>
        <v>0</v>
      </c>
      <c r="H58" s="9" t="s">
        <v>23</v>
      </c>
      <c r="I58" s="9">
        <f>SUM(I59)</f>
        <v>0</v>
      </c>
      <c r="J58" s="9">
        <f>SUM(J59)</f>
        <v>0</v>
      </c>
      <c r="K58" s="9" t="s">
        <v>23</v>
      </c>
      <c r="L58" s="9">
        <f>SUM(L59)</f>
        <v>0</v>
      </c>
    </row>
    <row r="59" spans="1:12" ht="39.950000000000003" customHeight="1" x14ac:dyDescent="0.25">
      <c r="A59" s="7">
        <v>1221</v>
      </c>
      <c r="B59" s="8" t="s">
        <v>71</v>
      </c>
      <c r="C59" s="7"/>
      <c r="D59" s="9">
        <f>SUM(E59,F59)</f>
        <v>0</v>
      </c>
      <c r="E59" s="9" t="s">
        <v>23</v>
      </c>
      <c r="F59" s="9">
        <v>0</v>
      </c>
      <c r="G59" s="9">
        <f>SUM(H59,I59)</f>
        <v>0</v>
      </c>
      <c r="H59" s="9" t="s">
        <v>23</v>
      </c>
      <c r="I59" s="9">
        <v>0</v>
      </c>
      <c r="J59" s="9">
        <f>SUM(K59,L59)</f>
        <v>0</v>
      </c>
      <c r="K59" s="9" t="s">
        <v>23</v>
      </c>
      <c r="L59" s="9">
        <v>0</v>
      </c>
    </row>
    <row r="60" spans="1:12" ht="39.950000000000003" customHeight="1" x14ac:dyDescent="0.25">
      <c r="A60" s="7">
        <v>1230</v>
      </c>
      <c r="B60" s="8" t="s">
        <v>72</v>
      </c>
      <c r="C60" s="7" t="s">
        <v>73</v>
      </c>
      <c r="D60" s="9">
        <f>SUM(D61)</f>
        <v>0</v>
      </c>
      <c r="E60" s="9">
        <f>SUM(E61)</f>
        <v>0</v>
      </c>
      <c r="F60" s="9" t="s">
        <v>23</v>
      </c>
      <c r="G60" s="9">
        <f>SUM(G61)</f>
        <v>0</v>
      </c>
      <c r="H60" s="9">
        <f>SUM(H61)</f>
        <v>0</v>
      </c>
      <c r="I60" s="9" t="s">
        <v>23</v>
      </c>
      <c r="J60" s="9">
        <f>SUM(J61)</f>
        <v>0</v>
      </c>
      <c r="K60" s="9">
        <f>SUM(K61)</f>
        <v>0</v>
      </c>
      <c r="L60" s="9" t="s">
        <v>23</v>
      </c>
    </row>
    <row r="61" spans="1:12" ht="39.950000000000003" customHeight="1" x14ac:dyDescent="0.25">
      <c r="A61" s="7">
        <v>1231</v>
      </c>
      <c r="B61" s="8" t="s">
        <v>74</v>
      </c>
      <c r="C61" s="7"/>
      <c r="D61" s="9">
        <f>SUM(E61,F61)</f>
        <v>0</v>
      </c>
      <c r="E61" s="9">
        <v>0</v>
      </c>
      <c r="F61" s="9" t="s">
        <v>23</v>
      </c>
      <c r="G61" s="9">
        <f>SUM(H61,I61)</f>
        <v>0</v>
      </c>
      <c r="H61" s="9">
        <v>0</v>
      </c>
      <c r="I61" s="9" t="s">
        <v>23</v>
      </c>
      <c r="J61" s="9">
        <f>SUM(K61,L61)</f>
        <v>0</v>
      </c>
      <c r="K61" s="9">
        <v>0</v>
      </c>
      <c r="L61" s="9" t="s">
        <v>23</v>
      </c>
    </row>
    <row r="62" spans="1:12" ht="39.950000000000003" customHeight="1" x14ac:dyDescent="0.25">
      <c r="A62" s="7">
        <v>1240</v>
      </c>
      <c r="B62" s="8" t="s">
        <v>75</v>
      </c>
      <c r="C62" s="7" t="s">
        <v>76</v>
      </c>
      <c r="D62" s="9">
        <f>SUM(D63)</f>
        <v>0</v>
      </c>
      <c r="E62" s="9" t="s">
        <v>23</v>
      </c>
      <c r="F62" s="9">
        <f>SUM(F63)</f>
        <v>0</v>
      </c>
      <c r="G62" s="9">
        <f>SUM(G63)</f>
        <v>0</v>
      </c>
      <c r="H62" s="9" t="s">
        <v>23</v>
      </c>
      <c r="I62" s="9">
        <f>SUM(I63)</f>
        <v>0</v>
      </c>
      <c r="J62" s="9">
        <f>SUM(J63)</f>
        <v>0</v>
      </c>
      <c r="K62" s="9" t="s">
        <v>23</v>
      </c>
      <c r="L62" s="9">
        <f>SUM(L63)</f>
        <v>0</v>
      </c>
    </row>
    <row r="63" spans="1:12" ht="39.950000000000003" customHeight="1" x14ac:dyDescent="0.25">
      <c r="A63" s="7">
        <v>1241</v>
      </c>
      <c r="B63" s="8" t="s">
        <v>77</v>
      </c>
      <c r="C63" s="7"/>
      <c r="D63" s="9">
        <f>SUM(E63,F63)</f>
        <v>0</v>
      </c>
      <c r="E63" s="9" t="s">
        <v>23</v>
      </c>
      <c r="F63" s="9">
        <v>0</v>
      </c>
      <c r="G63" s="9">
        <f>SUM(H63,I63)</f>
        <v>0</v>
      </c>
      <c r="H63" s="9" t="s">
        <v>23</v>
      </c>
      <c r="I63" s="9">
        <v>0</v>
      </c>
      <c r="J63" s="9">
        <f>SUM(K63,L63)</f>
        <v>0</v>
      </c>
      <c r="K63" s="9" t="s">
        <v>23</v>
      </c>
      <c r="L63" s="9">
        <v>0</v>
      </c>
    </row>
    <row r="64" spans="1:12" ht="39.950000000000003" customHeight="1" x14ac:dyDescent="0.25">
      <c r="A64" s="7">
        <v>1250</v>
      </c>
      <c r="B64" s="8" t="s">
        <v>78</v>
      </c>
      <c r="C64" s="7" t="s">
        <v>79</v>
      </c>
      <c r="D64" s="9">
        <f>SUM(D65,D66,D69,D70)</f>
        <v>1938873700</v>
      </c>
      <c r="E64" s="9">
        <f>SUM(E65,E66,E69,E70)</f>
        <v>1938873700</v>
      </c>
      <c r="F64" s="9" t="s">
        <v>23</v>
      </c>
      <c r="G64" s="9">
        <f>SUM(G65,G66,G69,G70)</f>
        <v>1938873700</v>
      </c>
      <c r="H64" s="9">
        <f>SUM(H65,H66,H69,H70)</f>
        <v>1938873700</v>
      </c>
      <c r="I64" s="9" t="s">
        <v>23</v>
      </c>
      <c r="J64" s="9">
        <f>SUM(J65,J66,J69,J70)</f>
        <v>1939780800</v>
      </c>
      <c r="K64" s="9">
        <f>SUM(K65,K66,K69,K70)</f>
        <v>1939780800</v>
      </c>
      <c r="L64" s="9" t="s">
        <v>23</v>
      </c>
    </row>
    <row r="65" spans="1:12" ht="36" customHeight="1" x14ac:dyDescent="0.25">
      <c r="A65" s="7">
        <v>1251</v>
      </c>
      <c r="B65" s="8" t="s">
        <v>80</v>
      </c>
      <c r="C65" s="7"/>
      <c r="D65" s="9">
        <f>SUM(E65,F65)</f>
        <v>1932990800</v>
      </c>
      <c r="E65" s="9">
        <v>1932990800</v>
      </c>
      <c r="F65" s="9" t="s">
        <v>23</v>
      </c>
      <c r="G65" s="9">
        <f>SUM(H65,I65)</f>
        <v>1932990800</v>
      </c>
      <c r="H65" s="9">
        <v>1932990800</v>
      </c>
      <c r="I65" s="9" t="s">
        <v>23</v>
      </c>
      <c r="J65" s="9">
        <f>SUM(K65,L65)</f>
        <v>1932990800</v>
      </c>
      <c r="K65" s="9">
        <v>1932990800</v>
      </c>
      <c r="L65" s="9" t="s">
        <v>23</v>
      </c>
    </row>
    <row r="66" spans="1:12" ht="30" customHeight="1" x14ac:dyDescent="0.25">
      <c r="A66" s="7">
        <v>1252</v>
      </c>
      <c r="B66" s="8" t="s">
        <v>81</v>
      </c>
      <c r="C66" s="7"/>
      <c r="D66" s="9">
        <f>SUM(D67:D68)</f>
        <v>5882900</v>
      </c>
      <c r="E66" s="9">
        <f>SUM(E67:E68)</f>
        <v>5882900</v>
      </c>
      <c r="F66" s="9" t="s">
        <v>23</v>
      </c>
      <c r="G66" s="9">
        <f>SUM(G67:G68)</f>
        <v>5882900</v>
      </c>
      <c r="H66" s="9">
        <f>SUM(H67:H68)</f>
        <v>5882900</v>
      </c>
      <c r="I66" s="9" t="s">
        <v>23</v>
      </c>
      <c r="J66" s="9">
        <f>SUM(J67:J68)</f>
        <v>0</v>
      </c>
      <c r="K66" s="9">
        <f>SUM(K67:K68)</f>
        <v>0</v>
      </c>
      <c r="L66" s="9" t="s">
        <v>23</v>
      </c>
    </row>
    <row r="67" spans="1:12" ht="46.5" customHeight="1" x14ac:dyDescent="0.25">
      <c r="A67" s="7">
        <v>1253</v>
      </c>
      <c r="B67" s="8" t="s">
        <v>82</v>
      </c>
      <c r="C67" s="7"/>
      <c r="D67" s="9">
        <f>SUM(E67,F67)</f>
        <v>0</v>
      </c>
      <c r="E67" s="9">
        <v>0</v>
      </c>
      <c r="F67" s="9" t="s">
        <v>23</v>
      </c>
      <c r="G67" s="9">
        <f>SUM(H67,I67)</f>
        <v>0</v>
      </c>
      <c r="H67" s="9">
        <v>0</v>
      </c>
      <c r="I67" s="9" t="s">
        <v>23</v>
      </c>
      <c r="J67" s="9">
        <f>SUM(K67,L67)</f>
        <v>0</v>
      </c>
      <c r="K67" s="9">
        <v>0</v>
      </c>
      <c r="L67" s="9" t="s">
        <v>23</v>
      </c>
    </row>
    <row r="68" spans="1:12" ht="18.75" customHeight="1" x14ac:dyDescent="0.25">
      <c r="A68" s="7">
        <v>1254</v>
      </c>
      <c r="B68" s="8" t="s">
        <v>83</v>
      </c>
      <c r="C68" s="7"/>
      <c r="D68" s="9">
        <f>SUM(E68,F68)</f>
        <v>5882900</v>
      </c>
      <c r="E68" s="9">
        <v>5882900</v>
      </c>
      <c r="F68" s="9" t="s">
        <v>23</v>
      </c>
      <c r="G68" s="9">
        <f>SUM(H68,I68)</f>
        <v>5882900</v>
      </c>
      <c r="H68" s="9">
        <v>5882900</v>
      </c>
      <c r="I68" s="9" t="s">
        <v>23</v>
      </c>
      <c r="J68" s="9">
        <f>SUM(K68,L68)</f>
        <v>0</v>
      </c>
      <c r="K68" s="9">
        <v>0</v>
      </c>
      <c r="L68" s="9" t="s">
        <v>23</v>
      </c>
    </row>
    <row r="69" spans="1:12" ht="30.75" customHeight="1" x14ac:dyDescent="0.25">
      <c r="A69" s="7">
        <v>1255</v>
      </c>
      <c r="B69" s="8" t="s">
        <v>84</v>
      </c>
      <c r="C69" s="7"/>
      <c r="D69" s="9">
        <f>SUM(E69,F69)</f>
        <v>0</v>
      </c>
      <c r="E69" s="9">
        <v>0</v>
      </c>
      <c r="F69" s="9" t="s">
        <v>23</v>
      </c>
      <c r="G69" s="9">
        <f>SUM(H69,I69)</f>
        <v>0</v>
      </c>
      <c r="H69" s="9">
        <v>0</v>
      </c>
      <c r="I69" s="9" t="s">
        <v>23</v>
      </c>
      <c r="J69" s="9">
        <f>SUM(K69,L69)</f>
        <v>6790000</v>
      </c>
      <c r="K69" s="9">
        <v>6790000</v>
      </c>
      <c r="L69" s="9" t="s">
        <v>23</v>
      </c>
    </row>
    <row r="70" spans="1:12" ht="39.950000000000003" customHeight="1" x14ac:dyDescent="0.25">
      <c r="A70" s="7">
        <v>1256</v>
      </c>
      <c r="B70" s="8" t="s">
        <v>85</v>
      </c>
      <c r="C70" s="7"/>
      <c r="D70" s="9">
        <f>SUM(E70,F70)</f>
        <v>0</v>
      </c>
      <c r="E70" s="9">
        <v>0</v>
      </c>
      <c r="F70" s="9" t="s">
        <v>23</v>
      </c>
      <c r="G70" s="9">
        <f>SUM(H70,I70)</f>
        <v>0</v>
      </c>
      <c r="H70" s="9">
        <v>0</v>
      </c>
      <c r="I70" s="9" t="s">
        <v>23</v>
      </c>
      <c r="J70" s="9">
        <f>SUM(K70,L70)</f>
        <v>0</v>
      </c>
      <c r="K70" s="9">
        <v>0</v>
      </c>
      <c r="L70" s="9" t="s">
        <v>23</v>
      </c>
    </row>
    <row r="71" spans="1:12" ht="39.950000000000003" customHeight="1" x14ac:dyDescent="0.25">
      <c r="A71" s="7">
        <v>1260</v>
      </c>
      <c r="B71" s="8" t="s">
        <v>86</v>
      </c>
      <c r="C71" s="7" t="s">
        <v>87</v>
      </c>
      <c r="D71" s="9">
        <f>SUM(D72,D73)</f>
        <v>205745481</v>
      </c>
      <c r="E71" s="9" t="s">
        <v>23</v>
      </c>
      <c r="F71" s="9">
        <f>SUM(F72,F73)</f>
        <v>205745481</v>
      </c>
      <c r="G71" s="9">
        <f>SUM(G72,G73)</f>
        <v>265791981</v>
      </c>
      <c r="H71" s="9" t="s">
        <v>23</v>
      </c>
      <c r="I71" s="9">
        <f>SUM(I72,I73)</f>
        <v>265791981</v>
      </c>
      <c r="J71" s="9">
        <f>SUM(J72,J73)</f>
        <v>174922617</v>
      </c>
      <c r="K71" s="9" t="s">
        <v>23</v>
      </c>
      <c r="L71" s="9">
        <f>SUM(L72,L73)</f>
        <v>174922617</v>
      </c>
    </row>
    <row r="72" spans="1:12" ht="39.950000000000003" customHeight="1" x14ac:dyDescent="0.25">
      <c r="A72" s="7">
        <v>1261</v>
      </c>
      <c r="B72" s="8" t="s">
        <v>88</v>
      </c>
      <c r="C72" s="7"/>
      <c r="D72" s="9">
        <f>SUM(E72,F72)</f>
        <v>205745481</v>
      </c>
      <c r="E72" s="9" t="s">
        <v>23</v>
      </c>
      <c r="F72" s="9">
        <v>205745481</v>
      </c>
      <c r="G72" s="9">
        <f>SUM(H72,I72)</f>
        <v>265791981</v>
      </c>
      <c r="H72" s="9" t="s">
        <v>23</v>
      </c>
      <c r="I72" s="9">
        <v>265791981</v>
      </c>
      <c r="J72" s="9">
        <f>SUM(K72,L72)</f>
        <v>174922617</v>
      </c>
      <c r="K72" s="9" t="s">
        <v>23</v>
      </c>
      <c r="L72" s="9">
        <v>174922617</v>
      </c>
    </row>
    <row r="73" spans="1:12" ht="39.950000000000003" customHeight="1" x14ac:dyDescent="0.25">
      <c r="A73" s="7">
        <v>1262</v>
      </c>
      <c r="B73" s="8" t="s">
        <v>89</v>
      </c>
      <c r="C73" s="7"/>
      <c r="D73" s="9">
        <f>SUM(E73,F73)</f>
        <v>0</v>
      </c>
      <c r="E73" s="9" t="s">
        <v>23</v>
      </c>
      <c r="F73" s="9">
        <v>0</v>
      </c>
      <c r="G73" s="9">
        <f>SUM(H73,I73)</f>
        <v>0</v>
      </c>
      <c r="H73" s="9" t="s">
        <v>23</v>
      </c>
      <c r="I73" s="9">
        <v>0</v>
      </c>
      <c r="J73" s="9">
        <f>SUM(K73,L73)</f>
        <v>0</v>
      </c>
      <c r="K73" s="9" t="s">
        <v>23</v>
      </c>
      <c r="L73" s="9">
        <v>0</v>
      </c>
    </row>
    <row r="74" spans="1:12" ht="39.950000000000003" customHeight="1" x14ac:dyDescent="0.25">
      <c r="A74" s="7">
        <v>1300</v>
      </c>
      <c r="B74" s="8" t="s">
        <v>90</v>
      </c>
      <c r="C74" s="7" t="s">
        <v>91</v>
      </c>
      <c r="D74" s="9">
        <f t="shared" ref="D74:L74" si="5">SUM(D75,D77,D79,D84,D88,D112,D115,D118,D121)</f>
        <v>506750670</v>
      </c>
      <c r="E74" s="9">
        <f t="shared" si="5"/>
        <v>506750670</v>
      </c>
      <c r="F74" s="9">
        <f t="shared" si="5"/>
        <v>0</v>
      </c>
      <c r="G74" s="9">
        <f t="shared" si="5"/>
        <v>527196270</v>
      </c>
      <c r="H74" s="9">
        <f t="shared" si="5"/>
        <v>527196270</v>
      </c>
      <c r="I74" s="9">
        <f t="shared" si="5"/>
        <v>490000000</v>
      </c>
      <c r="J74" s="9">
        <f t="shared" si="5"/>
        <v>435691793</v>
      </c>
      <c r="K74" s="9">
        <f t="shared" si="5"/>
        <v>435691793</v>
      </c>
      <c r="L74" s="9">
        <f t="shared" si="5"/>
        <v>490000000</v>
      </c>
    </row>
    <row r="75" spans="1:12" ht="18" customHeight="1" x14ac:dyDescent="0.25">
      <c r="A75" s="7">
        <v>1310</v>
      </c>
      <c r="B75" s="8" t="s">
        <v>92</v>
      </c>
      <c r="C75" s="7" t="s">
        <v>93</v>
      </c>
      <c r="D75" s="9">
        <f>SUM(D76)</f>
        <v>0</v>
      </c>
      <c r="E75" s="9" t="s">
        <v>23</v>
      </c>
      <c r="F75" s="9">
        <f>SUM(F76)</f>
        <v>0</v>
      </c>
      <c r="G75" s="9">
        <f>SUM(G76)</f>
        <v>0</v>
      </c>
      <c r="H75" s="9" t="s">
        <v>23</v>
      </c>
      <c r="I75" s="9">
        <f>SUM(I76)</f>
        <v>0</v>
      </c>
      <c r="J75" s="9">
        <f>SUM(J76)</f>
        <v>0</v>
      </c>
      <c r="K75" s="9" t="s">
        <v>23</v>
      </c>
      <c r="L75" s="9">
        <f>SUM(L76)</f>
        <v>0</v>
      </c>
    </row>
    <row r="76" spans="1:12" ht="39.950000000000003" customHeight="1" x14ac:dyDescent="0.25">
      <c r="A76" s="7">
        <v>1311</v>
      </c>
      <c r="B76" s="8" t="s">
        <v>94</v>
      </c>
      <c r="C76" s="7"/>
      <c r="D76" s="9">
        <f>SUM(E76,F76)</f>
        <v>0</v>
      </c>
      <c r="E76" s="9" t="s">
        <v>23</v>
      </c>
      <c r="F76" s="9">
        <v>0</v>
      </c>
      <c r="G76" s="9">
        <f>SUM(H76,I76)</f>
        <v>0</v>
      </c>
      <c r="H76" s="9" t="s">
        <v>23</v>
      </c>
      <c r="I76" s="9">
        <v>0</v>
      </c>
      <c r="J76" s="9">
        <f>SUM(K76,L76)</f>
        <v>0</v>
      </c>
      <c r="K76" s="9" t="s">
        <v>23</v>
      </c>
      <c r="L76" s="9">
        <v>0</v>
      </c>
    </row>
    <row r="77" spans="1:12" ht="15.75" customHeight="1" x14ac:dyDescent="0.25">
      <c r="A77" s="7">
        <v>1320</v>
      </c>
      <c r="B77" s="8" t="s">
        <v>95</v>
      </c>
      <c r="C77" s="7" t="s">
        <v>96</v>
      </c>
      <c r="D77" s="9">
        <f>SUM(D78)</f>
        <v>0</v>
      </c>
      <c r="E77" s="9">
        <f>SUM(E78)</f>
        <v>0</v>
      </c>
      <c r="F77" s="9" t="s">
        <v>23</v>
      </c>
      <c r="G77" s="9">
        <f>SUM(G78)</f>
        <v>0</v>
      </c>
      <c r="H77" s="9">
        <f>SUM(H78)</f>
        <v>0</v>
      </c>
      <c r="I77" s="9" t="s">
        <v>23</v>
      </c>
      <c r="J77" s="9">
        <f>SUM(J78)</f>
        <v>0</v>
      </c>
      <c r="K77" s="9">
        <f>SUM(K78)</f>
        <v>0</v>
      </c>
      <c r="L77" s="9" t="s">
        <v>23</v>
      </c>
    </row>
    <row r="78" spans="1:12" ht="39.950000000000003" customHeight="1" x14ac:dyDescent="0.25">
      <c r="A78" s="7">
        <v>1321</v>
      </c>
      <c r="B78" s="8" t="s">
        <v>97</v>
      </c>
      <c r="C78" s="7"/>
      <c r="D78" s="9">
        <f>SUM(E78,F78)</f>
        <v>0</v>
      </c>
      <c r="E78" s="9">
        <v>0</v>
      </c>
      <c r="F78" s="9" t="s">
        <v>23</v>
      </c>
      <c r="G78" s="9">
        <f>SUM(H78,I78)</f>
        <v>0</v>
      </c>
      <c r="H78" s="9">
        <v>0</v>
      </c>
      <c r="I78" s="9" t="s">
        <v>23</v>
      </c>
      <c r="J78" s="9">
        <f>SUM(K78,L78)</f>
        <v>0</v>
      </c>
      <c r="K78" s="9">
        <v>0</v>
      </c>
      <c r="L78" s="9" t="s">
        <v>23</v>
      </c>
    </row>
    <row r="79" spans="1:12" ht="28.5" customHeight="1" x14ac:dyDescent="0.25">
      <c r="A79" s="7">
        <v>1330</v>
      </c>
      <c r="B79" s="8" t="s">
        <v>98</v>
      </c>
      <c r="C79" s="7" t="s">
        <v>99</v>
      </c>
      <c r="D79" s="9">
        <f>SUM(D80:D83)</f>
        <v>80000000</v>
      </c>
      <c r="E79" s="9">
        <f>SUM(E80:E83)</f>
        <v>80000000</v>
      </c>
      <c r="F79" s="9" t="s">
        <v>23</v>
      </c>
      <c r="G79" s="9">
        <f>SUM(G80:G83)</f>
        <v>80000000</v>
      </c>
      <c r="H79" s="9">
        <f>SUM(H80:H83)</f>
        <v>80000000</v>
      </c>
      <c r="I79" s="9" t="s">
        <v>23</v>
      </c>
      <c r="J79" s="9">
        <f>SUM(J80:J83)</f>
        <v>53333369.600000001</v>
      </c>
      <c r="K79" s="9">
        <f>SUM(K80:K83)</f>
        <v>53333369.600000001</v>
      </c>
      <c r="L79" s="9" t="s">
        <v>23</v>
      </c>
    </row>
    <row r="80" spans="1:12" ht="22.5" customHeight="1" x14ac:dyDescent="0.25">
      <c r="A80" s="7">
        <v>1331</v>
      </c>
      <c r="B80" s="8" t="s">
        <v>100</v>
      </c>
      <c r="C80" s="7"/>
      <c r="D80" s="9">
        <f>SUM(E80,F80)</f>
        <v>39677800</v>
      </c>
      <c r="E80" s="9">
        <v>39677800</v>
      </c>
      <c r="F80" s="9" t="s">
        <v>23</v>
      </c>
      <c r="G80" s="9">
        <f>SUM(H80,I80)</f>
        <v>39677800</v>
      </c>
      <c r="H80" s="9">
        <v>39677800</v>
      </c>
      <c r="I80" s="9" t="s">
        <v>23</v>
      </c>
      <c r="J80" s="9">
        <f>SUM(K80,L80)</f>
        <v>31013420.600000001</v>
      </c>
      <c r="K80" s="9">
        <v>31013420.600000001</v>
      </c>
      <c r="L80" s="9" t="s">
        <v>23</v>
      </c>
    </row>
    <row r="81" spans="1:12" ht="39.950000000000003" customHeight="1" x14ac:dyDescent="0.25">
      <c r="A81" s="7">
        <v>1332</v>
      </c>
      <c r="B81" s="8" t="s">
        <v>101</v>
      </c>
      <c r="C81" s="7"/>
      <c r="D81" s="9">
        <f>SUM(E81,F81)</f>
        <v>3700000</v>
      </c>
      <c r="E81" s="9">
        <v>3700000</v>
      </c>
      <c r="F81" s="9" t="s">
        <v>23</v>
      </c>
      <c r="G81" s="9">
        <f>SUM(H81,I81)</f>
        <v>3700000</v>
      </c>
      <c r="H81" s="9">
        <v>3700000</v>
      </c>
      <c r="I81" s="9" t="s">
        <v>23</v>
      </c>
      <c r="J81" s="9">
        <f>SUM(K81,L81)</f>
        <v>3876134</v>
      </c>
      <c r="K81" s="9">
        <v>3876134</v>
      </c>
      <c r="L81" s="9" t="s">
        <v>23</v>
      </c>
    </row>
    <row r="82" spans="1:12" ht="46.5" customHeight="1" x14ac:dyDescent="0.25">
      <c r="A82" s="7">
        <v>1333</v>
      </c>
      <c r="B82" s="8" t="s">
        <v>102</v>
      </c>
      <c r="C82" s="7"/>
      <c r="D82" s="9">
        <f>SUM(E82,F82)</f>
        <v>0</v>
      </c>
      <c r="E82" s="9">
        <v>0</v>
      </c>
      <c r="F82" s="9" t="s">
        <v>23</v>
      </c>
      <c r="G82" s="9">
        <f>SUM(H82,I82)</f>
        <v>0</v>
      </c>
      <c r="H82" s="9">
        <v>0</v>
      </c>
      <c r="I82" s="9" t="s">
        <v>23</v>
      </c>
      <c r="J82" s="9">
        <f>SUM(K82,L82)</f>
        <v>0</v>
      </c>
      <c r="K82" s="9">
        <v>0</v>
      </c>
      <c r="L82" s="9" t="s">
        <v>23</v>
      </c>
    </row>
    <row r="83" spans="1:12" ht="27" customHeight="1" x14ac:dyDescent="0.25">
      <c r="A83" s="7">
        <v>1334</v>
      </c>
      <c r="B83" s="8" t="s">
        <v>103</v>
      </c>
      <c r="C83" s="7"/>
      <c r="D83" s="9">
        <f>SUM(E83,F83)</f>
        <v>36622200</v>
      </c>
      <c r="E83" s="9">
        <v>36622200</v>
      </c>
      <c r="F83" s="9" t="s">
        <v>23</v>
      </c>
      <c r="G83" s="9">
        <f>SUM(H83,I83)</f>
        <v>36622200</v>
      </c>
      <c r="H83" s="9">
        <v>36622200</v>
      </c>
      <c r="I83" s="9" t="s">
        <v>23</v>
      </c>
      <c r="J83" s="9">
        <f>SUM(K83,L83)</f>
        <v>18443815</v>
      </c>
      <c r="K83" s="9">
        <v>18443815</v>
      </c>
      <c r="L83" s="9" t="s">
        <v>23</v>
      </c>
    </row>
    <row r="84" spans="1:12" ht="39.950000000000003" customHeight="1" x14ac:dyDescent="0.25">
      <c r="A84" s="7">
        <v>1340</v>
      </c>
      <c r="B84" s="8" t="s">
        <v>104</v>
      </c>
      <c r="C84" s="7" t="s">
        <v>105</v>
      </c>
      <c r="D84" s="9">
        <f>SUM(D85,D86,D87)</f>
        <v>50561400</v>
      </c>
      <c r="E84" s="9">
        <f>SUM(E85,E86,E87)</f>
        <v>50561400</v>
      </c>
      <c r="F84" s="9" t="s">
        <v>23</v>
      </c>
      <c r="G84" s="9">
        <f>SUM(G85,G86,G87)</f>
        <v>156630000</v>
      </c>
      <c r="H84" s="9">
        <f>SUM(H85,H86,H87)</f>
        <v>156630000</v>
      </c>
      <c r="I84" s="9" t="s">
        <v>23</v>
      </c>
      <c r="J84" s="9">
        <f>SUM(J85,J86,J87)</f>
        <v>137671573.5</v>
      </c>
      <c r="K84" s="9">
        <f>SUM(K85,K86,K87)</f>
        <v>137671573.5</v>
      </c>
      <c r="L84" s="9" t="s">
        <v>23</v>
      </c>
    </row>
    <row r="85" spans="1:12" ht="54" customHeight="1" x14ac:dyDescent="0.25">
      <c r="A85" s="7">
        <v>1341</v>
      </c>
      <c r="B85" s="8" t="s">
        <v>106</v>
      </c>
      <c r="C85" s="7"/>
      <c r="D85" s="9">
        <f>SUM(E85,F85)</f>
        <v>0</v>
      </c>
      <c r="E85" s="9">
        <v>0</v>
      </c>
      <c r="F85" s="9" t="s">
        <v>23</v>
      </c>
      <c r="G85" s="9">
        <f>SUM(H85,I85)</f>
        <v>0</v>
      </c>
      <c r="H85" s="9">
        <v>0</v>
      </c>
      <c r="I85" s="9" t="s">
        <v>23</v>
      </c>
      <c r="J85" s="9">
        <f>SUM(K85,L85)</f>
        <v>0</v>
      </c>
      <c r="K85" s="9">
        <v>0</v>
      </c>
      <c r="L85" s="9" t="s">
        <v>23</v>
      </c>
    </row>
    <row r="86" spans="1:12" ht="39.950000000000003" customHeight="1" x14ac:dyDescent="0.25">
      <c r="A86" s="7">
        <v>1342</v>
      </c>
      <c r="B86" s="8" t="s">
        <v>107</v>
      </c>
      <c r="C86" s="7"/>
      <c r="D86" s="9">
        <f>SUM(E86,F86)</f>
        <v>5561400</v>
      </c>
      <c r="E86" s="9">
        <v>5561400</v>
      </c>
      <c r="F86" s="9" t="s">
        <v>23</v>
      </c>
      <c r="G86" s="9">
        <f>SUM(H86,I86)</f>
        <v>5997000</v>
      </c>
      <c r="H86" s="9">
        <v>5997000</v>
      </c>
      <c r="I86" s="9" t="s">
        <v>23</v>
      </c>
      <c r="J86" s="9">
        <f>SUM(K86,L86)</f>
        <v>5909603</v>
      </c>
      <c r="K86" s="9">
        <v>5909603</v>
      </c>
      <c r="L86" s="9" t="s">
        <v>23</v>
      </c>
    </row>
    <row r="87" spans="1:12" ht="39.950000000000003" customHeight="1" x14ac:dyDescent="0.25">
      <c r="A87" s="7">
        <v>1343</v>
      </c>
      <c r="B87" s="8" t="s">
        <v>108</v>
      </c>
      <c r="C87" s="7"/>
      <c r="D87" s="9">
        <f>SUM(E87,F87)</f>
        <v>45000000</v>
      </c>
      <c r="E87" s="9">
        <v>45000000</v>
      </c>
      <c r="F87" s="9" t="s">
        <v>23</v>
      </c>
      <c r="G87" s="9">
        <f>SUM(H87,I87)</f>
        <v>150633000</v>
      </c>
      <c r="H87" s="9">
        <v>150633000</v>
      </c>
      <c r="I87" s="9" t="s">
        <v>23</v>
      </c>
      <c r="J87" s="9">
        <f>SUM(K87,L87)</f>
        <v>131761970.5</v>
      </c>
      <c r="K87" s="9">
        <v>131761970.5</v>
      </c>
      <c r="L87" s="9" t="s">
        <v>23</v>
      </c>
    </row>
    <row r="88" spans="1:12" ht="27" customHeight="1" x14ac:dyDescent="0.25">
      <c r="A88" s="7">
        <v>1350</v>
      </c>
      <c r="B88" s="8" t="s">
        <v>109</v>
      </c>
      <c r="C88" s="7" t="s">
        <v>110</v>
      </c>
      <c r="D88" s="9">
        <f>SUM(D89,D110,D111)</f>
        <v>368439270</v>
      </c>
      <c r="E88" s="9">
        <f>SUM(E89,E110,E111)</f>
        <v>368439270</v>
      </c>
      <c r="F88" s="9" t="s">
        <v>23</v>
      </c>
      <c r="G88" s="9">
        <f>SUM(G89,G110,G111)</f>
        <v>282816270</v>
      </c>
      <c r="H88" s="9">
        <f>SUM(H89,H110,H111)</f>
        <v>282816270</v>
      </c>
      <c r="I88" s="9" t="s">
        <v>23</v>
      </c>
      <c r="J88" s="9">
        <f>SUM(J89,J110,J111)</f>
        <v>241953716.5</v>
      </c>
      <c r="K88" s="9">
        <f>SUM(K89,K110,K111)</f>
        <v>241953716.5</v>
      </c>
      <c r="L88" s="9" t="s">
        <v>23</v>
      </c>
    </row>
    <row r="89" spans="1:12" ht="48.75" customHeight="1" x14ac:dyDescent="0.25">
      <c r="A89" s="7">
        <v>1351</v>
      </c>
      <c r="B89" s="8" t="s">
        <v>111</v>
      </c>
      <c r="C89" s="7"/>
      <c r="D89" s="9">
        <f>SUM(D90:D109)</f>
        <v>363439270</v>
      </c>
      <c r="E89" s="9">
        <f>SUM(E90:E109)</f>
        <v>363439270</v>
      </c>
      <c r="F89" s="9" t="s">
        <v>23</v>
      </c>
      <c r="G89" s="9">
        <f>SUM(G90:G109)</f>
        <v>277816270</v>
      </c>
      <c r="H89" s="9">
        <f>SUM(H90:H109)</f>
        <v>277816270</v>
      </c>
      <c r="I89" s="9" t="s">
        <v>23</v>
      </c>
      <c r="J89" s="9">
        <f>SUM(J90:J109)</f>
        <v>227184212.5</v>
      </c>
      <c r="K89" s="9">
        <f>SUM(K90:K109)</f>
        <v>227184212.5</v>
      </c>
      <c r="L89" s="9" t="s">
        <v>23</v>
      </c>
    </row>
    <row r="90" spans="1:12" ht="50.25" customHeight="1" x14ac:dyDescent="0.25">
      <c r="A90" s="7">
        <v>13501</v>
      </c>
      <c r="B90" s="8" t="s">
        <v>112</v>
      </c>
      <c r="C90" s="7"/>
      <c r="D90" s="9">
        <f t="shared" ref="D90:D111" si="6">SUM(E90,F90)</f>
        <v>4000000</v>
      </c>
      <c r="E90" s="9">
        <v>4000000</v>
      </c>
      <c r="F90" s="9" t="s">
        <v>23</v>
      </c>
      <c r="G90" s="9">
        <f t="shared" ref="G90:G111" si="7">SUM(H90,I90)</f>
        <v>4000000</v>
      </c>
      <c r="H90" s="9">
        <v>4000000</v>
      </c>
      <c r="I90" s="9" t="s">
        <v>23</v>
      </c>
      <c r="J90" s="9">
        <f t="shared" ref="J90:J111" si="8">SUM(K90,L90)</f>
        <v>2250901</v>
      </c>
      <c r="K90" s="9">
        <v>2250901</v>
      </c>
      <c r="L90" s="9" t="s">
        <v>23</v>
      </c>
    </row>
    <row r="91" spans="1:12" ht="48.75" customHeight="1" x14ac:dyDescent="0.25">
      <c r="A91" s="7">
        <v>13502</v>
      </c>
      <c r="B91" s="8" t="s">
        <v>113</v>
      </c>
      <c r="C91" s="7"/>
      <c r="D91" s="9">
        <f t="shared" si="6"/>
        <v>0</v>
      </c>
      <c r="E91" s="9">
        <v>0</v>
      </c>
      <c r="F91" s="9" t="s">
        <v>23</v>
      </c>
      <c r="G91" s="9">
        <f t="shared" si="7"/>
        <v>0</v>
      </c>
      <c r="H91" s="9">
        <v>0</v>
      </c>
      <c r="I91" s="9" t="s">
        <v>23</v>
      </c>
      <c r="J91" s="9">
        <f t="shared" si="8"/>
        <v>0</v>
      </c>
      <c r="K91" s="9">
        <v>0</v>
      </c>
      <c r="L91" s="9" t="s">
        <v>23</v>
      </c>
    </row>
    <row r="92" spans="1:12" ht="45.75" customHeight="1" x14ac:dyDescent="0.25">
      <c r="A92" s="7">
        <v>13503</v>
      </c>
      <c r="B92" s="8" t="s">
        <v>114</v>
      </c>
      <c r="C92" s="7"/>
      <c r="D92" s="9">
        <f t="shared" si="6"/>
        <v>3000000</v>
      </c>
      <c r="E92" s="9">
        <v>3000000</v>
      </c>
      <c r="F92" s="9" t="s">
        <v>23</v>
      </c>
      <c r="G92" s="9">
        <f t="shared" si="7"/>
        <v>3000000</v>
      </c>
      <c r="H92" s="9">
        <v>3000000</v>
      </c>
      <c r="I92" s="9" t="s">
        <v>23</v>
      </c>
      <c r="J92" s="9">
        <f t="shared" si="8"/>
        <v>1236800</v>
      </c>
      <c r="K92" s="9">
        <v>1236800</v>
      </c>
      <c r="L92" s="9" t="s">
        <v>23</v>
      </c>
    </row>
    <row r="93" spans="1:12" ht="39.950000000000003" customHeight="1" x14ac:dyDescent="0.25">
      <c r="A93" s="7">
        <v>13504</v>
      </c>
      <c r="B93" s="8" t="s">
        <v>115</v>
      </c>
      <c r="C93" s="7"/>
      <c r="D93" s="9">
        <f t="shared" si="6"/>
        <v>0</v>
      </c>
      <c r="E93" s="9">
        <v>0</v>
      </c>
      <c r="F93" s="9" t="s">
        <v>23</v>
      </c>
      <c r="G93" s="9">
        <f t="shared" si="7"/>
        <v>0</v>
      </c>
      <c r="H93" s="9">
        <v>0</v>
      </c>
      <c r="I93" s="9" t="s">
        <v>23</v>
      </c>
      <c r="J93" s="9">
        <f t="shared" si="8"/>
        <v>0</v>
      </c>
      <c r="K93" s="9">
        <v>0</v>
      </c>
      <c r="L93" s="9" t="s">
        <v>23</v>
      </c>
    </row>
    <row r="94" spans="1:12" ht="31.5" customHeight="1" x14ac:dyDescent="0.25">
      <c r="A94" s="7">
        <v>13505</v>
      </c>
      <c r="B94" s="8" t="s">
        <v>116</v>
      </c>
      <c r="C94" s="7"/>
      <c r="D94" s="9">
        <f t="shared" si="6"/>
        <v>4000000</v>
      </c>
      <c r="E94" s="9">
        <v>4000000</v>
      </c>
      <c r="F94" s="9" t="s">
        <v>23</v>
      </c>
      <c r="G94" s="9">
        <f t="shared" si="7"/>
        <v>4000000</v>
      </c>
      <c r="H94" s="9">
        <v>4000000</v>
      </c>
      <c r="I94" s="9" t="s">
        <v>23</v>
      </c>
      <c r="J94" s="9">
        <f t="shared" si="8"/>
        <v>759348.4</v>
      </c>
      <c r="K94" s="9">
        <v>759348.4</v>
      </c>
      <c r="L94" s="9" t="s">
        <v>23</v>
      </c>
    </row>
    <row r="95" spans="1:12" ht="35.25" customHeight="1" x14ac:dyDescent="0.25">
      <c r="A95" s="7">
        <v>13506</v>
      </c>
      <c r="B95" s="8" t="s">
        <v>117</v>
      </c>
      <c r="C95" s="7"/>
      <c r="D95" s="9">
        <f t="shared" si="6"/>
        <v>0</v>
      </c>
      <c r="E95" s="9">
        <v>0</v>
      </c>
      <c r="F95" s="9" t="s">
        <v>23</v>
      </c>
      <c r="G95" s="9">
        <f t="shared" si="7"/>
        <v>0</v>
      </c>
      <c r="H95" s="9">
        <v>0</v>
      </c>
      <c r="I95" s="9" t="s">
        <v>23</v>
      </c>
      <c r="J95" s="9">
        <f t="shared" si="8"/>
        <v>0</v>
      </c>
      <c r="K95" s="9">
        <v>0</v>
      </c>
      <c r="L95" s="9" t="s">
        <v>23</v>
      </c>
    </row>
    <row r="96" spans="1:12" ht="39.950000000000003" customHeight="1" x14ac:dyDescent="0.25">
      <c r="A96" s="7">
        <v>13507</v>
      </c>
      <c r="B96" s="8" t="s">
        <v>118</v>
      </c>
      <c r="C96" s="7"/>
      <c r="D96" s="9">
        <f t="shared" si="6"/>
        <v>143226270</v>
      </c>
      <c r="E96" s="9">
        <v>143226270</v>
      </c>
      <c r="F96" s="9" t="s">
        <v>23</v>
      </c>
      <c r="G96" s="9">
        <f t="shared" si="7"/>
        <v>143226270</v>
      </c>
      <c r="H96" s="9">
        <v>143226270</v>
      </c>
      <c r="I96" s="9" t="s">
        <v>23</v>
      </c>
      <c r="J96" s="9">
        <f t="shared" si="8"/>
        <v>114211735.09999999</v>
      </c>
      <c r="K96" s="9">
        <v>114211735.09999999</v>
      </c>
      <c r="L96" s="9" t="s">
        <v>23</v>
      </c>
    </row>
    <row r="97" spans="1:12" ht="48.75" customHeight="1" x14ac:dyDescent="0.25">
      <c r="A97" s="7">
        <v>13508</v>
      </c>
      <c r="B97" s="8" t="s">
        <v>119</v>
      </c>
      <c r="C97" s="7"/>
      <c r="D97" s="9">
        <f t="shared" si="6"/>
        <v>0</v>
      </c>
      <c r="E97" s="9">
        <v>0</v>
      </c>
      <c r="F97" s="9" t="s">
        <v>23</v>
      </c>
      <c r="G97" s="9">
        <f t="shared" si="7"/>
        <v>0</v>
      </c>
      <c r="H97" s="9">
        <v>0</v>
      </c>
      <c r="I97" s="9" t="s">
        <v>23</v>
      </c>
      <c r="J97" s="9">
        <f t="shared" si="8"/>
        <v>0</v>
      </c>
      <c r="K97" s="9">
        <v>0</v>
      </c>
      <c r="L97" s="9" t="s">
        <v>23</v>
      </c>
    </row>
    <row r="98" spans="1:12" ht="18.75" customHeight="1" x14ac:dyDescent="0.25">
      <c r="A98" s="7">
        <v>13509</v>
      </c>
      <c r="B98" s="8" t="s">
        <v>120</v>
      </c>
      <c r="C98" s="7"/>
      <c r="D98" s="9">
        <f t="shared" si="6"/>
        <v>0</v>
      </c>
      <c r="E98" s="9">
        <v>0</v>
      </c>
      <c r="F98" s="9" t="s">
        <v>23</v>
      </c>
      <c r="G98" s="9">
        <f t="shared" si="7"/>
        <v>0</v>
      </c>
      <c r="H98" s="9">
        <v>0</v>
      </c>
      <c r="I98" s="9" t="s">
        <v>23</v>
      </c>
      <c r="J98" s="9">
        <f t="shared" si="8"/>
        <v>0</v>
      </c>
      <c r="K98" s="9">
        <v>0</v>
      </c>
      <c r="L98" s="9" t="s">
        <v>23</v>
      </c>
    </row>
    <row r="99" spans="1:12" ht="39.950000000000003" customHeight="1" x14ac:dyDescent="0.25">
      <c r="A99" s="7">
        <v>13510</v>
      </c>
      <c r="B99" s="8" t="s">
        <v>121</v>
      </c>
      <c r="C99" s="7"/>
      <c r="D99" s="9">
        <f t="shared" si="6"/>
        <v>0</v>
      </c>
      <c r="E99" s="9">
        <v>0</v>
      </c>
      <c r="F99" s="9" t="s">
        <v>23</v>
      </c>
      <c r="G99" s="9">
        <f t="shared" si="7"/>
        <v>0</v>
      </c>
      <c r="H99" s="9">
        <v>0</v>
      </c>
      <c r="I99" s="9" t="s">
        <v>23</v>
      </c>
      <c r="J99" s="9">
        <f t="shared" si="8"/>
        <v>0</v>
      </c>
      <c r="K99" s="9">
        <v>0</v>
      </c>
      <c r="L99" s="9" t="s">
        <v>23</v>
      </c>
    </row>
    <row r="100" spans="1:12" ht="39.950000000000003" customHeight="1" x14ac:dyDescent="0.25">
      <c r="A100" s="7">
        <v>13511</v>
      </c>
      <c r="B100" s="8" t="s">
        <v>122</v>
      </c>
      <c r="C100" s="7"/>
      <c r="D100" s="9">
        <f t="shared" si="6"/>
        <v>0</v>
      </c>
      <c r="E100" s="9">
        <v>0</v>
      </c>
      <c r="F100" s="9" t="s">
        <v>23</v>
      </c>
      <c r="G100" s="9">
        <f t="shared" si="7"/>
        <v>0</v>
      </c>
      <c r="H100" s="9">
        <v>0</v>
      </c>
      <c r="I100" s="9" t="s">
        <v>23</v>
      </c>
      <c r="J100" s="9">
        <f t="shared" si="8"/>
        <v>0</v>
      </c>
      <c r="K100" s="9">
        <v>0</v>
      </c>
      <c r="L100" s="9" t="s">
        <v>23</v>
      </c>
    </row>
    <row r="101" spans="1:12" ht="39.950000000000003" customHeight="1" x14ac:dyDescent="0.25">
      <c r="A101" s="7">
        <v>13512</v>
      </c>
      <c r="B101" s="8" t="s">
        <v>123</v>
      </c>
      <c r="C101" s="7"/>
      <c r="D101" s="9">
        <f t="shared" si="6"/>
        <v>0</v>
      </c>
      <c r="E101" s="9">
        <v>0</v>
      </c>
      <c r="F101" s="9" t="s">
        <v>23</v>
      </c>
      <c r="G101" s="9">
        <f t="shared" si="7"/>
        <v>0</v>
      </c>
      <c r="H101" s="9">
        <v>0</v>
      </c>
      <c r="I101" s="9" t="s">
        <v>23</v>
      </c>
      <c r="J101" s="9">
        <f t="shared" si="8"/>
        <v>0</v>
      </c>
      <c r="K101" s="9">
        <v>0</v>
      </c>
      <c r="L101" s="9" t="s">
        <v>23</v>
      </c>
    </row>
    <row r="102" spans="1:12" ht="39.950000000000003" customHeight="1" x14ac:dyDescent="0.25">
      <c r="A102" s="7">
        <v>13513</v>
      </c>
      <c r="B102" s="8" t="s">
        <v>124</v>
      </c>
      <c r="C102" s="7"/>
      <c r="D102" s="9">
        <f t="shared" si="6"/>
        <v>180403000</v>
      </c>
      <c r="E102" s="9">
        <v>180403000</v>
      </c>
      <c r="F102" s="9" t="s">
        <v>23</v>
      </c>
      <c r="G102" s="9">
        <f t="shared" si="7"/>
        <v>94780000</v>
      </c>
      <c r="H102" s="9">
        <v>94780000</v>
      </c>
      <c r="I102" s="9" t="s">
        <v>23</v>
      </c>
      <c r="J102" s="9">
        <f t="shared" si="8"/>
        <v>75161550</v>
      </c>
      <c r="K102" s="9">
        <v>75161550</v>
      </c>
      <c r="L102" s="9" t="s">
        <v>23</v>
      </c>
    </row>
    <row r="103" spans="1:12" ht="39.950000000000003" customHeight="1" x14ac:dyDescent="0.25">
      <c r="A103" s="7">
        <v>13514</v>
      </c>
      <c r="B103" s="8" t="s">
        <v>125</v>
      </c>
      <c r="C103" s="7"/>
      <c r="D103" s="9">
        <f t="shared" si="6"/>
        <v>24910000</v>
      </c>
      <c r="E103" s="9">
        <v>24910000</v>
      </c>
      <c r="F103" s="9" t="s">
        <v>23</v>
      </c>
      <c r="G103" s="9">
        <f t="shared" si="7"/>
        <v>24910000</v>
      </c>
      <c r="H103" s="9">
        <v>24910000</v>
      </c>
      <c r="I103" s="9" t="s">
        <v>23</v>
      </c>
      <c r="J103" s="9">
        <f t="shared" si="8"/>
        <v>20694910</v>
      </c>
      <c r="K103" s="9">
        <v>20694910</v>
      </c>
      <c r="L103" s="9" t="s">
        <v>23</v>
      </c>
    </row>
    <row r="104" spans="1:12" ht="39.950000000000003" customHeight="1" x14ac:dyDescent="0.25">
      <c r="A104" s="7">
        <v>13515</v>
      </c>
      <c r="B104" s="8" t="s">
        <v>126</v>
      </c>
      <c r="C104" s="7"/>
      <c r="D104" s="9">
        <f t="shared" si="6"/>
        <v>0</v>
      </c>
      <c r="E104" s="9">
        <v>0</v>
      </c>
      <c r="F104" s="9" t="s">
        <v>23</v>
      </c>
      <c r="G104" s="9">
        <f t="shared" si="7"/>
        <v>0</v>
      </c>
      <c r="H104" s="9">
        <v>0</v>
      </c>
      <c r="I104" s="9" t="s">
        <v>23</v>
      </c>
      <c r="J104" s="9">
        <f t="shared" si="8"/>
        <v>0</v>
      </c>
      <c r="K104" s="9">
        <v>0</v>
      </c>
      <c r="L104" s="9" t="s">
        <v>23</v>
      </c>
    </row>
    <row r="105" spans="1:12" ht="39.950000000000003" customHeight="1" x14ac:dyDescent="0.25">
      <c r="A105" s="7">
        <v>13516</v>
      </c>
      <c r="B105" s="8" t="s">
        <v>127</v>
      </c>
      <c r="C105" s="7"/>
      <c r="D105" s="9">
        <f t="shared" si="6"/>
        <v>0</v>
      </c>
      <c r="E105" s="9">
        <v>0</v>
      </c>
      <c r="F105" s="9" t="s">
        <v>23</v>
      </c>
      <c r="G105" s="9">
        <f t="shared" si="7"/>
        <v>0</v>
      </c>
      <c r="H105" s="9">
        <v>0</v>
      </c>
      <c r="I105" s="9" t="s">
        <v>23</v>
      </c>
      <c r="J105" s="9">
        <f t="shared" si="8"/>
        <v>0</v>
      </c>
      <c r="K105" s="9">
        <v>0</v>
      </c>
      <c r="L105" s="9" t="s">
        <v>23</v>
      </c>
    </row>
    <row r="106" spans="1:12" ht="39.950000000000003" customHeight="1" x14ac:dyDescent="0.25">
      <c r="A106" s="7">
        <v>13517</v>
      </c>
      <c r="B106" s="8" t="s">
        <v>128</v>
      </c>
      <c r="C106" s="7"/>
      <c r="D106" s="9">
        <f t="shared" si="6"/>
        <v>0</v>
      </c>
      <c r="E106" s="9">
        <v>0</v>
      </c>
      <c r="F106" s="9" t="s">
        <v>23</v>
      </c>
      <c r="G106" s="9">
        <f t="shared" si="7"/>
        <v>0</v>
      </c>
      <c r="H106" s="9">
        <v>0</v>
      </c>
      <c r="I106" s="9" t="s">
        <v>23</v>
      </c>
      <c r="J106" s="9">
        <f t="shared" si="8"/>
        <v>0</v>
      </c>
      <c r="K106" s="9">
        <v>0</v>
      </c>
      <c r="L106" s="9" t="s">
        <v>23</v>
      </c>
    </row>
    <row r="107" spans="1:12" ht="30.75" customHeight="1" x14ac:dyDescent="0.25">
      <c r="A107" s="7">
        <v>13518</v>
      </c>
      <c r="B107" s="8" t="s">
        <v>129</v>
      </c>
      <c r="C107" s="7"/>
      <c r="D107" s="9">
        <f t="shared" si="6"/>
        <v>0</v>
      </c>
      <c r="E107" s="9">
        <v>0</v>
      </c>
      <c r="F107" s="9" t="s">
        <v>23</v>
      </c>
      <c r="G107" s="9">
        <f t="shared" si="7"/>
        <v>0</v>
      </c>
      <c r="H107" s="9">
        <v>0</v>
      </c>
      <c r="I107" s="9" t="s">
        <v>23</v>
      </c>
      <c r="J107" s="9">
        <f t="shared" si="8"/>
        <v>0</v>
      </c>
      <c r="K107" s="9">
        <v>0</v>
      </c>
      <c r="L107" s="9" t="s">
        <v>23</v>
      </c>
    </row>
    <row r="108" spans="1:12" ht="30.75" customHeight="1" x14ac:dyDescent="0.25">
      <c r="A108" s="7">
        <v>13519</v>
      </c>
      <c r="B108" s="8" t="s">
        <v>130</v>
      </c>
      <c r="C108" s="7"/>
      <c r="D108" s="9">
        <f t="shared" si="6"/>
        <v>2600000</v>
      </c>
      <c r="E108" s="9">
        <v>2600000</v>
      </c>
      <c r="F108" s="9" t="s">
        <v>23</v>
      </c>
      <c r="G108" s="9">
        <f t="shared" si="7"/>
        <v>2600000</v>
      </c>
      <c r="H108" s="9">
        <v>2600000</v>
      </c>
      <c r="I108" s="9" t="s">
        <v>23</v>
      </c>
      <c r="J108" s="9">
        <f t="shared" si="8"/>
        <v>80400</v>
      </c>
      <c r="K108" s="9">
        <v>80400</v>
      </c>
      <c r="L108" s="9" t="s">
        <v>23</v>
      </c>
    </row>
    <row r="109" spans="1:12" x14ac:dyDescent="0.25">
      <c r="A109" s="7">
        <v>13520</v>
      </c>
      <c r="B109" s="8" t="s">
        <v>131</v>
      </c>
      <c r="C109" s="7"/>
      <c r="D109" s="9">
        <f t="shared" si="6"/>
        <v>1300000</v>
      </c>
      <c r="E109" s="9">
        <v>1300000</v>
      </c>
      <c r="F109" s="9" t="s">
        <v>23</v>
      </c>
      <c r="G109" s="9">
        <f t="shared" si="7"/>
        <v>1300000</v>
      </c>
      <c r="H109" s="9">
        <v>1300000</v>
      </c>
      <c r="I109" s="9" t="s">
        <v>23</v>
      </c>
      <c r="J109" s="9">
        <f t="shared" si="8"/>
        <v>12788568</v>
      </c>
      <c r="K109" s="9">
        <v>12788568</v>
      </c>
      <c r="L109" s="9" t="s">
        <v>23</v>
      </c>
    </row>
    <row r="110" spans="1:12" ht="39.950000000000003" customHeight="1" x14ac:dyDescent="0.25">
      <c r="A110" s="7">
        <v>1352</v>
      </c>
      <c r="B110" s="8" t="s">
        <v>132</v>
      </c>
      <c r="C110" s="7"/>
      <c r="D110" s="9">
        <f t="shared" si="6"/>
        <v>5000000</v>
      </c>
      <c r="E110" s="9">
        <v>5000000</v>
      </c>
      <c r="F110" s="9" t="s">
        <v>23</v>
      </c>
      <c r="G110" s="9">
        <f t="shared" si="7"/>
        <v>5000000</v>
      </c>
      <c r="H110" s="9">
        <v>5000000</v>
      </c>
      <c r="I110" s="9" t="s">
        <v>23</v>
      </c>
      <c r="J110" s="9">
        <f t="shared" si="8"/>
        <v>14769504</v>
      </c>
      <c r="K110" s="9">
        <v>14769504</v>
      </c>
      <c r="L110" s="9" t="s">
        <v>23</v>
      </c>
    </row>
    <row r="111" spans="1:12" ht="26.25" customHeight="1" x14ac:dyDescent="0.25">
      <c r="A111" s="7">
        <v>1353</v>
      </c>
      <c r="B111" s="8" t="s">
        <v>133</v>
      </c>
      <c r="C111" s="7"/>
      <c r="D111" s="9">
        <f t="shared" si="6"/>
        <v>0</v>
      </c>
      <c r="E111" s="9">
        <v>0</v>
      </c>
      <c r="F111" s="9" t="s">
        <v>23</v>
      </c>
      <c r="G111" s="9">
        <f t="shared" si="7"/>
        <v>0</v>
      </c>
      <c r="H111" s="9">
        <v>0</v>
      </c>
      <c r="I111" s="9" t="s">
        <v>23</v>
      </c>
      <c r="J111" s="9">
        <f t="shared" si="8"/>
        <v>0</v>
      </c>
      <c r="K111" s="9">
        <v>0</v>
      </c>
      <c r="L111" s="9" t="s">
        <v>23</v>
      </c>
    </row>
    <row r="112" spans="1:12" ht="26.25" customHeight="1" x14ac:dyDescent="0.25">
      <c r="A112" s="7">
        <v>1360</v>
      </c>
      <c r="B112" s="8" t="s">
        <v>134</v>
      </c>
      <c r="C112" s="7" t="s">
        <v>135</v>
      </c>
      <c r="D112" s="9">
        <f>SUM(D113,D114)</f>
        <v>7000000</v>
      </c>
      <c r="E112" s="9">
        <f>SUM(E113,E114)</f>
        <v>7000000</v>
      </c>
      <c r="F112" s="9" t="s">
        <v>23</v>
      </c>
      <c r="G112" s="9">
        <f>SUM(G113,G114)</f>
        <v>7000000</v>
      </c>
      <c r="H112" s="9">
        <f>SUM(H113,H114)</f>
        <v>7000000</v>
      </c>
      <c r="I112" s="9" t="s">
        <v>23</v>
      </c>
      <c r="J112" s="9">
        <f>SUM(J113,J114)</f>
        <v>590000</v>
      </c>
      <c r="K112" s="9">
        <f>SUM(K113,K114)</f>
        <v>590000</v>
      </c>
      <c r="L112" s="9" t="s">
        <v>23</v>
      </c>
    </row>
    <row r="113" spans="1:14" ht="39.950000000000003" customHeight="1" x14ac:dyDescent="0.25">
      <c r="A113" s="7">
        <v>1361</v>
      </c>
      <c r="B113" s="8" t="s">
        <v>136</v>
      </c>
      <c r="C113" s="7"/>
      <c r="D113" s="9">
        <f>SUM(E113,F113)</f>
        <v>7000000</v>
      </c>
      <c r="E113" s="9">
        <v>7000000</v>
      </c>
      <c r="F113" s="9" t="s">
        <v>23</v>
      </c>
      <c r="G113" s="9">
        <f>SUM(H113,I113)</f>
        <v>7000000</v>
      </c>
      <c r="H113" s="9">
        <v>7000000</v>
      </c>
      <c r="I113" s="9" t="s">
        <v>23</v>
      </c>
      <c r="J113" s="9">
        <f>SUM(K113,L113)</f>
        <v>590000</v>
      </c>
      <c r="K113" s="9">
        <v>590000</v>
      </c>
      <c r="L113" s="9" t="s">
        <v>23</v>
      </c>
    </row>
    <row r="114" spans="1:14" ht="39.950000000000003" customHeight="1" x14ac:dyDescent="0.25">
      <c r="A114" s="7">
        <v>1362</v>
      </c>
      <c r="B114" s="8" t="s">
        <v>137</v>
      </c>
      <c r="C114" s="7"/>
      <c r="D114" s="9">
        <f>SUM(E114,F114)</f>
        <v>0</v>
      </c>
      <c r="E114" s="9">
        <v>0</v>
      </c>
      <c r="F114" s="9" t="s">
        <v>23</v>
      </c>
      <c r="G114" s="9">
        <f>SUM(H114,I114)</f>
        <v>0</v>
      </c>
      <c r="H114" s="9">
        <v>0</v>
      </c>
      <c r="I114" s="9" t="s">
        <v>23</v>
      </c>
      <c r="J114" s="9">
        <f>SUM(K114,L114)</f>
        <v>0</v>
      </c>
      <c r="K114" s="9">
        <v>0</v>
      </c>
      <c r="L114" s="9" t="s">
        <v>23</v>
      </c>
    </row>
    <row r="115" spans="1:14" ht="27" customHeight="1" x14ac:dyDescent="0.25">
      <c r="A115" s="7">
        <v>1370</v>
      </c>
      <c r="B115" s="8" t="s">
        <v>138</v>
      </c>
      <c r="C115" s="7" t="s">
        <v>139</v>
      </c>
      <c r="D115" s="9">
        <f>SUM(D116,D117)</f>
        <v>0</v>
      </c>
      <c r="E115" s="9">
        <f>SUM(E116,E117)</f>
        <v>0</v>
      </c>
      <c r="F115" s="9" t="s">
        <v>23</v>
      </c>
      <c r="G115" s="9">
        <f>SUM(G116,G117)</f>
        <v>0</v>
      </c>
      <c r="H115" s="9">
        <f>SUM(H116,H117)</f>
        <v>0</v>
      </c>
      <c r="I115" s="9" t="s">
        <v>23</v>
      </c>
      <c r="J115" s="9">
        <f>SUM(J116,J117)</f>
        <v>1050000</v>
      </c>
      <c r="K115" s="9">
        <f>SUM(K116,K117)</f>
        <v>1050000</v>
      </c>
      <c r="L115" s="9" t="s">
        <v>23</v>
      </c>
    </row>
    <row r="116" spans="1:14" ht="39.950000000000003" customHeight="1" x14ac:dyDescent="0.25">
      <c r="A116" s="7">
        <v>1371</v>
      </c>
      <c r="B116" s="8" t="s">
        <v>140</v>
      </c>
      <c r="C116" s="7"/>
      <c r="D116" s="9">
        <f>SUM(E116,F116)</f>
        <v>0</v>
      </c>
      <c r="E116" s="9">
        <v>0</v>
      </c>
      <c r="F116" s="9" t="s">
        <v>23</v>
      </c>
      <c r="G116" s="9">
        <f>SUM(H116,I116)</f>
        <v>0</v>
      </c>
      <c r="H116" s="9">
        <v>0</v>
      </c>
      <c r="I116" s="9" t="s">
        <v>23</v>
      </c>
      <c r="J116" s="9">
        <f>SUM(K116,L116)</f>
        <v>1050000</v>
      </c>
      <c r="K116" s="9">
        <v>1050000</v>
      </c>
      <c r="L116" s="9" t="s">
        <v>23</v>
      </c>
    </row>
    <row r="117" spans="1:14" ht="39.950000000000003" customHeight="1" x14ac:dyDescent="0.25">
      <c r="A117" s="7">
        <v>1372</v>
      </c>
      <c r="B117" s="8" t="s">
        <v>141</v>
      </c>
      <c r="C117" s="7"/>
      <c r="D117" s="9">
        <f>SUM(E117,F117)</f>
        <v>0</v>
      </c>
      <c r="E117" s="9">
        <v>0</v>
      </c>
      <c r="F117" s="9" t="s">
        <v>23</v>
      </c>
      <c r="G117" s="9">
        <f>SUM(H117,I117)</f>
        <v>0</v>
      </c>
      <c r="H117" s="9">
        <v>0</v>
      </c>
      <c r="I117" s="9" t="s">
        <v>23</v>
      </c>
      <c r="J117" s="9">
        <f>SUM(K117,L117)</f>
        <v>0</v>
      </c>
      <c r="K117" s="9">
        <v>0</v>
      </c>
      <c r="L117" s="9" t="s">
        <v>23</v>
      </c>
    </row>
    <row r="118" spans="1:14" ht="25.5" customHeight="1" x14ac:dyDescent="0.25">
      <c r="A118" s="7">
        <v>1380</v>
      </c>
      <c r="B118" s="8" t="s">
        <v>142</v>
      </c>
      <c r="C118" s="7" t="s">
        <v>143</v>
      </c>
      <c r="D118" s="9">
        <f>SUM(D119,D120)</f>
        <v>0</v>
      </c>
      <c r="E118" s="9" t="s">
        <v>23</v>
      </c>
      <c r="F118" s="9">
        <f>SUM(F119,F120)</f>
        <v>0</v>
      </c>
      <c r="G118" s="9">
        <f>SUM(G119,G120)</f>
        <v>0</v>
      </c>
      <c r="H118" s="9" t="s">
        <v>23</v>
      </c>
      <c r="I118" s="9">
        <f>SUM(I119,I120)</f>
        <v>0</v>
      </c>
      <c r="J118" s="9">
        <f>SUM(J119,J120)</f>
        <v>0</v>
      </c>
      <c r="K118" s="9" t="s">
        <v>23</v>
      </c>
      <c r="L118" s="9">
        <f>SUM(L119,L120)</f>
        <v>0</v>
      </c>
    </row>
    <row r="119" spans="1:14" ht="39.950000000000003" customHeight="1" x14ac:dyDescent="0.25">
      <c r="A119" s="7">
        <v>1381</v>
      </c>
      <c r="B119" s="8" t="s">
        <v>144</v>
      </c>
      <c r="C119" s="7"/>
      <c r="D119" s="9">
        <f>SUM(E119,F119)</f>
        <v>0</v>
      </c>
      <c r="E119" s="9" t="s">
        <v>23</v>
      </c>
      <c r="F119" s="9">
        <v>0</v>
      </c>
      <c r="G119" s="9">
        <f>SUM(H119,I119)</f>
        <v>0</v>
      </c>
      <c r="H119" s="9" t="s">
        <v>23</v>
      </c>
      <c r="I119" s="9">
        <v>0</v>
      </c>
      <c r="J119" s="9">
        <f>SUM(K119,L119)</f>
        <v>0</v>
      </c>
      <c r="K119" s="9" t="s">
        <v>23</v>
      </c>
      <c r="L119" s="9">
        <v>0</v>
      </c>
    </row>
    <row r="120" spans="1:14" ht="39.950000000000003" customHeight="1" x14ac:dyDescent="0.25">
      <c r="A120" s="7">
        <v>1382</v>
      </c>
      <c r="B120" s="8" t="s">
        <v>145</v>
      </c>
      <c r="C120" s="7"/>
      <c r="D120" s="9">
        <f>SUM(E120,F120)</f>
        <v>0</v>
      </c>
      <c r="E120" s="9" t="s">
        <v>23</v>
      </c>
      <c r="F120" s="9">
        <v>0</v>
      </c>
      <c r="G120" s="9">
        <f>SUM(H120,I120)</f>
        <v>0</v>
      </c>
      <c r="H120" s="9" t="s">
        <v>23</v>
      </c>
      <c r="I120" s="9">
        <v>0</v>
      </c>
      <c r="J120" s="9">
        <f>SUM(K120,L120)</f>
        <v>0</v>
      </c>
      <c r="K120" s="9" t="s">
        <v>23</v>
      </c>
      <c r="L120" s="9">
        <v>0</v>
      </c>
    </row>
    <row r="121" spans="1:14" ht="21" x14ac:dyDescent="0.25">
      <c r="A121" s="7">
        <v>1390</v>
      </c>
      <c r="B121" s="8" t="s">
        <v>146</v>
      </c>
      <c r="C121" s="7" t="s">
        <v>147</v>
      </c>
      <c r="D121" s="9">
        <f>SUM(D122,D124)</f>
        <v>750000</v>
      </c>
      <c r="E121" s="9">
        <f>SUM(E122:E124)</f>
        <v>750000</v>
      </c>
      <c r="F121" s="9">
        <f>SUM(F122:F124)</f>
        <v>0</v>
      </c>
      <c r="G121" s="9">
        <f>SUM(G122,G124)</f>
        <v>750000</v>
      </c>
      <c r="H121" s="9">
        <f>SUM(H122:H124)</f>
        <v>750000</v>
      </c>
      <c r="I121" s="9">
        <f>SUM(I122:I124)</f>
        <v>490000000</v>
      </c>
      <c r="J121" s="9">
        <f>SUM(J122,J124)</f>
        <v>1093133.3999999999</v>
      </c>
      <c r="K121" s="9">
        <f>SUM(K122:K124)</f>
        <v>1093133.3999999999</v>
      </c>
      <c r="L121" s="9">
        <f>SUM(L122:L124)</f>
        <v>490000000</v>
      </c>
    </row>
    <row r="122" spans="1:14" ht="27.75" customHeight="1" x14ac:dyDescent="0.25">
      <c r="A122" s="7">
        <v>1391</v>
      </c>
      <c r="B122" s="8" t="s">
        <v>148</v>
      </c>
      <c r="C122" s="7"/>
      <c r="D122" s="9">
        <f>SUM(E122,F122)</f>
        <v>0</v>
      </c>
      <c r="E122" s="9" t="s">
        <v>23</v>
      </c>
      <c r="F122" s="9">
        <v>0</v>
      </c>
      <c r="G122" s="9">
        <f>SUM(H122,I122)</f>
        <v>0</v>
      </c>
      <c r="H122" s="9" t="s">
        <v>23</v>
      </c>
      <c r="I122" s="9">
        <v>0</v>
      </c>
      <c r="J122" s="9">
        <f>SUM(K122,L122)</f>
        <v>0</v>
      </c>
      <c r="K122" s="9" t="s">
        <v>23</v>
      </c>
      <c r="L122" s="9">
        <v>0</v>
      </c>
    </row>
    <row r="123" spans="1:14" ht="25.5" customHeight="1" x14ac:dyDescent="0.25">
      <c r="A123" s="7">
        <v>1392</v>
      </c>
      <c r="B123" s="8" t="s">
        <v>149</v>
      </c>
      <c r="C123" s="7"/>
      <c r="D123" s="9">
        <f>SUM(E123,F123)</f>
        <v>0</v>
      </c>
      <c r="E123" s="9" t="s">
        <v>23</v>
      </c>
      <c r="F123" s="9">
        <v>0</v>
      </c>
      <c r="G123" s="9">
        <f>SUM(H123,I123)</f>
        <v>490000000</v>
      </c>
      <c r="H123" s="9" t="s">
        <v>23</v>
      </c>
      <c r="I123" s="9">
        <v>490000000</v>
      </c>
      <c r="J123" s="9">
        <f>SUM(K123,L123)</f>
        <v>490000000</v>
      </c>
      <c r="K123" s="9" t="s">
        <v>23</v>
      </c>
      <c r="L123" s="9">
        <v>490000000</v>
      </c>
    </row>
    <row r="124" spans="1:14" ht="33" customHeight="1" x14ac:dyDescent="0.25">
      <c r="A124" s="7">
        <v>1393</v>
      </c>
      <c r="B124" s="8" t="s">
        <v>150</v>
      </c>
      <c r="C124" s="7"/>
      <c r="D124" s="9">
        <f>SUM(E124,F124)</f>
        <v>750000</v>
      </c>
      <c r="E124" s="9">
        <v>750000</v>
      </c>
      <c r="F124" s="9">
        <v>0</v>
      </c>
      <c r="G124" s="9">
        <f>SUM(H124,I124)</f>
        <v>750000</v>
      </c>
      <c r="H124" s="9">
        <v>750000</v>
      </c>
      <c r="I124" s="9">
        <v>0</v>
      </c>
      <c r="J124" s="9">
        <f>SUM(K124,L124)</f>
        <v>1093133.3999999999</v>
      </c>
      <c r="K124" s="9">
        <v>1093133.3999999999</v>
      </c>
      <c r="L124" s="9">
        <v>0</v>
      </c>
    </row>
    <row r="125" spans="1:14" ht="1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4" ht="6" customHeight="1" x14ac:dyDescent="0.25"/>
    <row r="127" spans="1:14" ht="18" customHeight="1" x14ac:dyDescent="0.25">
      <c r="B127" s="22" t="s">
        <v>728</v>
      </c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</row>
    <row r="128" spans="1:14" ht="15" customHeight="1" x14ac:dyDescent="0.2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</row>
    <row r="129" spans="2:14" ht="23.25" customHeight="1" x14ac:dyDescent="0.25">
      <c r="B129" s="22" t="s">
        <v>729</v>
      </c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</row>
  </sheetData>
  <mergeCells count="14">
    <mergeCell ref="B127:N127"/>
    <mergeCell ref="B129:N129"/>
    <mergeCell ref="A7:K7"/>
    <mergeCell ref="A8:K8"/>
    <mergeCell ref="A9:L9"/>
    <mergeCell ref="A10:K10"/>
    <mergeCell ref="J14:L14"/>
    <mergeCell ref="G14:I14"/>
    <mergeCell ref="D14:F14"/>
    <mergeCell ref="I1:L1"/>
    <mergeCell ref="I2:L2"/>
    <mergeCell ref="I3:L3"/>
    <mergeCell ref="I4:L4"/>
    <mergeCell ref="I5:L5"/>
  </mergeCells>
  <pageMargins left="0" right="0" top="0" bottom="0" header="0" footer="0"/>
  <pageSetup paperSize="9" scale="82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zoomScaleSheetLayoutView="100" workbookViewId="0">
      <selection activeCell="M315" sqref="M315"/>
    </sheetView>
  </sheetViews>
  <sheetFormatPr defaultRowHeight="15" customHeight="1" x14ac:dyDescent="0.25"/>
  <cols>
    <col min="1" max="1" width="4.140625" style="1" customWidth="1"/>
    <col min="2" max="2" width="41.28515625" style="1" customWidth="1"/>
    <col min="3" max="3" width="5.140625" style="1" customWidth="1"/>
    <col min="4" max="4" width="6" style="1" customWidth="1"/>
    <col min="5" max="5" width="4.140625" style="1" customWidth="1"/>
    <col min="6" max="6" width="13.7109375" style="1" customWidth="1"/>
    <col min="7" max="7" width="13.140625" style="1" customWidth="1"/>
    <col min="8" max="8" width="12.85546875" style="1" customWidth="1"/>
    <col min="9" max="9" width="13.5703125" style="1" customWidth="1"/>
    <col min="10" max="10" width="12.85546875" style="1" customWidth="1"/>
    <col min="11" max="11" width="13.85546875" style="1" customWidth="1"/>
    <col min="12" max="12" width="13.5703125" style="1" customWidth="1"/>
    <col min="13" max="13" width="13.140625" style="1" customWidth="1"/>
    <col min="14" max="14" width="12.85546875" style="1" customWidth="1"/>
    <col min="15" max="16384" width="9.140625" style="1"/>
  </cols>
  <sheetData>
    <row r="1" spans="1:14" ht="15" customHeight="1" x14ac:dyDescent="0.25">
      <c r="K1" s="21" t="s">
        <v>730</v>
      </c>
      <c r="L1" s="21"/>
      <c r="M1" s="21"/>
      <c r="N1" s="21"/>
    </row>
    <row r="2" spans="1:14" ht="15" customHeight="1" x14ac:dyDescent="0.25">
      <c r="K2" s="21" t="s">
        <v>723</v>
      </c>
      <c r="L2" s="21"/>
      <c r="M2" s="21"/>
      <c r="N2" s="21"/>
    </row>
    <row r="3" spans="1:14" ht="15" customHeight="1" x14ac:dyDescent="0.25">
      <c r="K3" s="21" t="s">
        <v>724</v>
      </c>
      <c r="L3" s="21"/>
      <c r="M3" s="21"/>
      <c r="N3" s="21"/>
    </row>
    <row r="4" spans="1:14" ht="15" customHeight="1" x14ac:dyDescent="0.25">
      <c r="K4" s="21" t="s">
        <v>725</v>
      </c>
      <c r="L4" s="21"/>
      <c r="M4" s="21"/>
      <c r="N4" s="21"/>
    </row>
    <row r="5" spans="1:14" ht="15" customHeight="1" x14ac:dyDescent="0.25">
      <c r="K5" s="21" t="s">
        <v>726</v>
      </c>
      <c r="L5" s="21"/>
      <c r="M5" s="21"/>
      <c r="N5" s="21"/>
    </row>
    <row r="6" spans="1:14" ht="26.25" customHeight="1" x14ac:dyDescent="0.25">
      <c r="A6" s="23" t="s">
        <v>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"/>
      <c r="M6" s="2"/>
      <c r="N6" s="2"/>
    </row>
    <row r="7" spans="1:14" ht="15" customHeight="1" x14ac:dyDescent="0.25">
      <c r="A7" s="24" t="s">
        <v>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"/>
      <c r="M7" s="2"/>
      <c r="N7" s="2"/>
    </row>
    <row r="8" spans="1:14" ht="15" customHeight="1" x14ac:dyDescent="0.25">
      <c r="A8" s="24" t="s">
        <v>151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"/>
      <c r="N8" s="2"/>
    </row>
    <row r="9" spans="1:14" ht="15" customHeight="1" x14ac:dyDescent="0.25">
      <c r="A9" s="24" t="s">
        <v>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"/>
      <c r="M9" s="2"/>
      <c r="N9" s="2"/>
    </row>
    <row r="10" spans="1:14" ht="8.2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2.25" hidden="1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" hidden="1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" customHeight="1" x14ac:dyDescent="0.25">
      <c r="A13" s="3"/>
      <c r="B13" s="3"/>
      <c r="C13" s="3"/>
      <c r="D13" s="3"/>
      <c r="E13" s="3"/>
      <c r="F13" s="25" t="s">
        <v>4</v>
      </c>
      <c r="G13" s="26"/>
      <c r="H13" s="27"/>
      <c r="I13" s="25" t="s">
        <v>5</v>
      </c>
      <c r="J13" s="26"/>
      <c r="K13" s="27"/>
      <c r="L13" s="25" t="s">
        <v>6</v>
      </c>
      <c r="M13" s="26"/>
      <c r="N13" s="27"/>
    </row>
    <row r="14" spans="1:14" ht="39.950000000000003" customHeight="1" x14ac:dyDescent="0.25">
      <c r="A14" s="4" t="s">
        <v>7</v>
      </c>
      <c r="B14" s="5" t="s">
        <v>152</v>
      </c>
      <c r="C14" s="4" t="s">
        <v>153</v>
      </c>
      <c r="D14" s="4" t="s">
        <v>154</v>
      </c>
      <c r="E14" s="4" t="s">
        <v>155</v>
      </c>
      <c r="F14" s="4" t="s">
        <v>9</v>
      </c>
      <c r="G14" s="4" t="s">
        <v>156</v>
      </c>
      <c r="H14" s="4"/>
      <c r="I14" s="4" t="s">
        <v>9</v>
      </c>
      <c r="J14" s="4" t="s">
        <v>10</v>
      </c>
      <c r="K14" s="3"/>
      <c r="L14" s="3" t="s">
        <v>9</v>
      </c>
      <c r="M14" s="3" t="s">
        <v>10</v>
      </c>
      <c r="N14" s="3"/>
    </row>
    <row r="15" spans="1:14" ht="20.100000000000001" customHeight="1" x14ac:dyDescent="0.25">
      <c r="A15" s="4" t="s">
        <v>11</v>
      </c>
      <c r="B15" s="4"/>
      <c r="C15" s="4"/>
      <c r="D15" s="4"/>
      <c r="E15" s="4"/>
      <c r="F15" s="4" t="s">
        <v>157</v>
      </c>
      <c r="G15" s="4" t="s">
        <v>17</v>
      </c>
      <c r="H15" s="4" t="s">
        <v>158</v>
      </c>
      <c r="I15" s="4" t="s">
        <v>159</v>
      </c>
      <c r="J15" s="4" t="s">
        <v>17</v>
      </c>
      <c r="K15" s="3" t="s">
        <v>158</v>
      </c>
      <c r="L15" s="18" t="s">
        <v>160</v>
      </c>
      <c r="M15" s="3" t="s">
        <v>17</v>
      </c>
      <c r="N15" s="3" t="s">
        <v>158</v>
      </c>
    </row>
    <row r="16" spans="1:14" ht="15" customHeight="1" x14ac:dyDescent="0.2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</row>
    <row r="17" spans="1:14" ht="39.950000000000003" customHeight="1" x14ac:dyDescent="0.25">
      <c r="A17" s="7">
        <v>2000</v>
      </c>
      <c r="B17" s="8" t="s">
        <v>161</v>
      </c>
      <c r="C17" s="7" t="s">
        <v>23</v>
      </c>
      <c r="D17" s="7" t="s">
        <v>23</v>
      </c>
      <c r="E17" s="7" t="s">
        <v>23</v>
      </c>
      <c r="F17" s="9">
        <f t="shared" ref="F17:N17" si="0">SUM(F18,F52,F69,F98,F151,F171,F191,F220,F250,F281,F313)</f>
        <v>4823720983.2000008</v>
      </c>
      <c r="G17" s="9">
        <f t="shared" si="0"/>
        <v>3543868634</v>
      </c>
      <c r="H17" s="9">
        <f t="shared" si="0"/>
        <v>1279852349.2</v>
      </c>
      <c r="I17" s="9">
        <f t="shared" si="0"/>
        <v>4904213083.1999998</v>
      </c>
      <c r="J17" s="9">
        <f t="shared" si="0"/>
        <v>3564314234</v>
      </c>
      <c r="K17" s="9">
        <f t="shared" si="0"/>
        <v>1829898849.2</v>
      </c>
      <c r="L17" s="9">
        <f t="shared" si="0"/>
        <v>4531869368.6000004</v>
      </c>
      <c r="M17" s="9">
        <f t="shared" si="0"/>
        <v>3246733006.3999996</v>
      </c>
      <c r="N17" s="9">
        <f t="shared" si="0"/>
        <v>1775136362.2</v>
      </c>
    </row>
    <row r="18" spans="1:14" ht="39.950000000000003" customHeight="1" x14ac:dyDescent="0.25">
      <c r="A18" s="7">
        <v>2100</v>
      </c>
      <c r="B18" s="8" t="s">
        <v>162</v>
      </c>
      <c r="C18" s="7" t="s">
        <v>163</v>
      </c>
      <c r="D18" s="7" t="s">
        <v>164</v>
      </c>
      <c r="E18" s="7" t="s">
        <v>164</v>
      </c>
      <c r="F18" s="9">
        <f t="shared" ref="F18:N18" si="1">SUM(F20,F25,F29,F34,F37,F40,F43,F46)</f>
        <v>1279516675.3</v>
      </c>
      <c r="G18" s="9">
        <f t="shared" si="1"/>
        <v>1164742507.0999999</v>
      </c>
      <c r="H18" s="9">
        <f t="shared" si="1"/>
        <v>114774168.2</v>
      </c>
      <c r="I18" s="9">
        <f t="shared" si="1"/>
        <v>1190773229.3</v>
      </c>
      <c r="J18" s="9">
        <f t="shared" si="1"/>
        <v>1055849319.1</v>
      </c>
      <c r="K18" s="9">
        <f t="shared" si="1"/>
        <v>134923910.19999999</v>
      </c>
      <c r="L18" s="9">
        <f t="shared" si="1"/>
        <v>1054011588.5000001</v>
      </c>
      <c r="M18" s="9">
        <f t="shared" si="1"/>
        <v>1005736050.3000001</v>
      </c>
      <c r="N18" s="9">
        <f t="shared" si="1"/>
        <v>48275538.200000003</v>
      </c>
    </row>
    <row r="19" spans="1:14" ht="28.5" customHeight="1" x14ac:dyDescent="0.25">
      <c r="A19" s="7"/>
      <c r="B19" s="8" t="s">
        <v>165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39.950000000000003" customHeight="1" x14ac:dyDescent="0.25">
      <c r="A20" s="7">
        <v>2110</v>
      </c>
      <c r="B20" s="8" t="s">
        <v>166</v>
      </c>
      <c r="C20" s="7" t="s">
        <v>163</v>
      </c>
      <c r="D20" s="7" t="s">
        <v>163</v>
      </c>
      <c r="E20" s="7" t="s">
        <v>164</v>
      </c>
      <c r="F20" s="9">
        <f t="shared" ref="F20:N20" si="2">SUM(F22:F24)</f>
        <v>1262409848.3</v>
      </c>
      <c r="G20" s="9">
        <f t="shared" si="2"/>
        <v>1147635680.0999999</v>
      </c>
      <c r="H20" s="9">
        <f t="shared" si="2"/>
        <v>114774168.2</v>
      </c>
      <c r="I20" s="9">
        <f t="shared" si="2"/>
        <v>1167222802.3</v>
      </c>
      <c r="J20" s="9">
        <f t="shared" si="2"/>
        <v>1036742492.1</v>
      </c>
      <c r="K20" s="9">
        <f t="shared" si="2"/>
        <v>130480310.2</v>
      </c>
      <c r="L20" s="9">
        <f t="shared" si="2"/>
        <v>1035253942.4000001</v>
      </c>
      <c r="M20" s="9">
        <f t="shared" si="2"/>
        <v>991422004.20000005</v>
      </c>
      <c r="N20" s="9">
        <f t="shared" si="2"/>
        <v>43831938.200000003</v>
      </c>
    </row>
    <row r="21" spans="1:14" ht="30.75" customHeight="1" x14ac:dyDescent="0.25">
      <c r="A21" s="7"/>
      <c r="B21" s="8" t="s">
        <v>167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30.75" customHeight="1" x14ac:dyDescent="0.25">
      <c r="A22" s="7">
        <v>2111</v>
      </c>
      <c r="B22" s="8" t="s">
        <v>168</v>
      </c>
      <c r="C22" s="7" t="s">
        <v>163</v>
      </c>
      <c r="D22" s="7" t="s">
        <v>163</v>
      </c>
      <c r="E22" s="7" t="s">
        <v>163</v>
      </c>
      <c r="F22" s="9">
        <f>SUM(G22,H22)</f>
        <v>1262409848.3</v>
      </c>
      <c r="G22" s="9">
        <v>1147635680.0999999</v>
      </c>
      <c r="H22" s="9">
        <v>114774168.2</v>
      </c>
      <c r="I22" s="9">
        <f>SUM(J22,K22)</f>
        <v>1167222802.3</v>
      </c>
      <c r="J22" s="9">
        <v>1036742492.1</v>
      </c>
      <c r="K22" s="9">
        <v>130480310.2</v>
      </c>
      <c r="L22" s="9">
        <f>SUM(M22,N22)</f>
        <v>1035253942.4000001</v>
      </c>
      <c r="M22" s="9">
        <v>991422004.20000005</v>
      </c>
      <c r="N22" s="9">
        <v>43831938.200000003</v>
      </c>
    </row>
    <row r="23" spans="1:14" ht="30.75" customHeight="1" x14ac:dyDescent="0.25">
      <c r="A23" s="7">
        <v>2112</v>
      </c>
      <c r="B23" s="8" t="s">
        <v>169</v>
      </c>
      <c r="C23" s="7" t="s">
        <v>163</v>
      </c>
      <c r="D23" s="7" t="s">
        <v>163</v>
      </c>
      <c r="E23" s="7" t="s">
        <v>170</v>
      </c>
      <c r="F23" s="9">
        <f>SUM(G23,H23)</f>
        <v>0</v>
      </c>
      <c r="G23" s="9">
        <v>0</v>
      </c>
      <c r="H23" s="9">
        <v>0</v>
      </c>
      <c r="I23" s="9">
        <f>SUM(J23,K23)</f>
        <v>0</v>
      </c>
      <c r="J23" s="9">
        <v>0</v>
      </c>
      <c r="K23" s="9">
        <v>0</v>
      </c>
      <c r="L23" s="9">
        <f>SUM(M23,N23)</f>
        <v>0</v>
      </c>
      <c r="M23" s="9">
        <v>0</v>
      </c>
      <c r="N23" s="9">
        <v>0</v>
      </c>
    </row>
    <row r="24" spans="1:14" ht="30.75" customHeight="1" x14ac:dyDescent="0.25">
      <c r="A24" s="7">
        <v>2113</v>
      </c>
      <c r="B24" s="8" t="s">
        <v>171</v>
      </c>
      <c r="C24" s="7" t="s">
        <v>163</v>
      </c>
      <c r="D24" s="7" t="s">
        <v>163</v>
      </c>
      <c r="E24" s="7" t="s">
        <v>172</v>
      </c>
      <c r="F24" s="9">
        <f>SUM(G24,H24)</f>
        <v>0</v>
      </c>
      <c r="G24" s="9">
        <v>0</v>
      </c>
      <c r="H24" s="9">
        <v>0</v>
      </c>
      <c r="I24" s="9">
        <f>SUM(J24,K24)</f>
        <v>0</v>
      </c>
      <c r="J24" s="9">
        <v>0</v>
      </c>
      <c r="K24" s="9">
        <v>0</v>
      </c>
      <c r="L24" s="9">
        <f>SUM(M24,N24)</f>
        <v>0</v>
      </c>
      <c r="M24" s="9">
        <v>0</v>
      </c>
      <c r="N24" s="9">
        <v>0</v>
      </c>
    </row>
    <row r="25" spans="1:14" ht="30.75" customHeight="1" x14ac:dyDescent="0.25">
      <c r="A25" s="7">
        <v>2120</v>
      </c>
      <c r="B25" s="8" t="s">
        <v>173</v>
      </c>
      <c r="C25" s="7" t="s">
        <v>163</v>
      </c>
      <c r="D25" s="7" t="s">
        <v>170</v>
      </c>
      <c r="E25" s="7" t="s">
        <v>164</v>
      </c>
      <c r="F25" s="9">
        <f t="shared" ref="F25:N25" si="3">SUM(F27:F28)</f>
        <v>0</v>
      </c>
      <c r="G25" s="9">
        <f t="shared" si="3"/>
        <v>0</v>
      </c>
      <c r="H25" s="9">
        <f t="shared" si="3"/>
        <v>0</v>
      </c>
      <c r="I25" s="9">
        <f t="shared" si="3"/>
        <v>0</v>
      </c>
      <c r="J25" s="9">
        <f t="shared" si="3"/>
        <v>0</v>
      </c>
      <c r="K25" s="9">
        <f t="shared" si="3"/>
        <v>0</v>
      </c>
      <c r="L25" s="9">
        <f t="shared" si="3"/>
        <v>0</v>
      </c>
      <c r="M25" s="9">
        <f t="shared" si="3"/>
        <v>0</v>
      </c>
      <c r="N25" s="9">
        <f t="shared" si="3"/>
        <v>0</v>
      </c>
    </row>
    <row r="26" spans="1:14" ht="27.75" customHeight="1" x14ac:dyDescent="0.25">
      <c r="A26" s="7"/>
      <c r="B26" s="8" t="s">
        <v>167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27.75" customHeight="1" x14ac:dyDescent="0.25">
      <c r="A27" s="7">
        <v>2121</v>
      </c>
      <c r="B27" s="8" t="s">
        <v>174</v>
      </c>
      <c r="C27" s="7" t="s">
        <v>163</v>
      </c>
      <c r="D27" s="7" t="s">
        <v>170</v>
      </c>
      <c r="E27" s="7" t="s">
        <v>163</v>
      </c>
      <c r="F27" s="9">
        <f>SUM(G27,H27)</f>
        <v>0</v>
      </c>
      <c r="G27" s="9">
        <v>0</v>
      </c>
      <c r="H27" s="9">
        <v>0</v>
      </c>
      <c r="I27" s="9">
        <f>SUM(J27,K27)</f>
        <v>0</v>
      </c>
      <c r="J27" s="9">
        <v>0</v>
      </c>
      <c r="K27" s="9">
        <v>0</v>
      </c>
      <c r="L27" s="9">
        <f>SUM(M27,N27)</f>
        <v>0</v>
      </c>
      <c r="M27" s="9">
        <v>0</v>
      </c>
      <c r="N27" s="9">
        <v>0</v>
      </c>
    </row>
    <row r="28" spans="1:14" ht="27.75" customHeight="1" x14ac:dyDescent="0.25">
      <c r="A28" s="7">
        <v>2122</v>
      </c>
      <c r="B28" s="8" t="s">
        <v>175</v>
      </c>
      <c r="C28" s="7" t="s">
        <v>163</v>
      </c>
      <c r="D28" s="7" t="s">
        <v>170</v>
      </c>
      <c r="E28" s="7" t="s">
        <v>170</v>
      </c>
      <c r="F28" s="9">
        <f>SUM(G28,H28)</f>
        <v>0</v>
      </c>
      <c r="G28" s="9">
        <v>0</v>
      </c>
      <c r="H28" s="9">
        <v>0</v>
      </c>
      <c r="I28" s="9">
        <f>SUM(J28,K28)</f>
        <v>0</v>
      </c>
      <c r="J28" s="9">
        <v>0</v>
      </c>
      <c r="K28" s="9">
        <v>0</v>
      </c>
      <c r="L28" s="9">
        <f>SUM(M28,N28)</f>
        <v>0</v>
      </c>
      <c r="M28" s="9">
        <v>0</v>
      </c>
      <c r="N28" s="9">
        <v>0</v>
      </c>
    </row>
    <row r="29" spans="1:14" ht="27.75" customHeight="1" x14ac:dyDescent="0.25">
      <c r="A29" s="7">
        <v>2130</v>
      </c>
      <c r="B29" s="8" t="s">
        <v>176</v>
      </c>
      <c r="C29" s="7" t="s">
        <v>163</v>
      </c>
      <c r="D29" s="7" t="s">
        <v>172</v>
      </c>
      <c r="E29" s="7" t="s">
        <v>164</v>
      </c>
      <c r="F29" s="9">
        <f t="shared" ref="F29:N29" si="4">SUM(F31:F33)</f>
        <v>7111000</v>
      </c>
      <c r="G29" s="9">
        <f t="shared" si="4"/>
        <v>7111000</v>
      </c>
      <c r="H29" s="9">
        <f t="shared" si="4"/>
        <v>0</v>
      </c>
      <c r="I29" s="9">
        <f t="shared" si="4"/>
        <v>11554600</v>
      </c>
      <c r="J29" s="9">
        <f t="shared" si="4"/>
        <v>7111000</v>
      </c>
      <c r="K29" s="9">
        <f t="shared" si="4"/>
        <v>4443600</v>
      </c>
      <c r="L29" s="9">
        <f t="shared" si="4"/>
        <v>10411018.1</v>
      </c>
      <c r="M29" s="9">
        <f t="shared" si="4"/>
        <v>5967418.0999999996</v>
      </c>
      <c r="N29" s="9">
        <f t="shared" si="4"/>
        <v>4443600</v>
      </c>
    </row>
    <row r="30" spans="1:14" ht="27.75" customHeight="1" x14ac:dyDescent="0.25">
      <c r="A30" s="7"/>
      <c r="B30" s="8" t="s">
        <v>167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39.950000000000003" customHeight="1" x14ac:dyDescent="0.25">
      <c r="A31" s="7">
        <v>2131</v>
      </c>
      <c r="B31" s="8" t="s">
        <v>177</v>
      </c>
      <c r="C31" s="7" t="s">
        <v>163</v>
      </c>
      <c r="D31" s="7" t="s">
        <v>172</v>
      </c>
      <c r="E31" s="7" t="s">
        <v>163</v>
      </c>
      <c r="F31" s="9">
        <f>SUM(G31,H31)</f>
        <v>7000000</v>
      </c>
      <c r="G31" s="9">
        <v>7000000</v>
      </c>
      <c r="H31" s="9">
        <v>0</v>
      </c>
      <c r="I31" s="9">
        <f>SUM(J31,K31)</f>
        <v>7000000</v>
      </c>
      <c r="J31" s="9">
        <v>7000000</v>
      </c>
      <c r="K31" s="9">
        <v>0</v>
      </c>
      <c r="L31" s="9">
        <f>SUM(M31,N31)</f>
        <v>5856418.0999999996</v>
      </c>
      <c r="M31" s="9">
        <v>5856418.0999999996</v>
      </c>
      <c r="N31" s="9">
        <v>0</v>
      </c>
    </row>
    <row r="32" spans="1:14" ht="39.950000000000003" customHeight="1" x14ac:dyDescent="0.25">
      <c r="A32" s="7">
        <v>2132</v>
      </c>
      <c r="B32" s="8" t="s">
        <v>178</v>
      </c>
      <c r="C32" s="7" t="s">
        <v>163</v>
      </c>
      <c r="D32" s="7" t="s">
        <v>172</v>
      </c>
      <c r="E32" s="7" t="s">
        <v>170</v>
      </c>
      <c r="F32" s="9">
        <f>SUM(G32,H32)</f>
        <v>0</v>
      </c>
      <c r="G32" s="9">
        <v>0</v>
      </c>
      <c r="H32" s="9">
        <v>0</v>
      </c>
      <c r="I32" s="9">
        <f>SUM(J32,K32)</f>
        <v>0</v>
      </c>
      <c r="J32" s="9">
        <v>0</v>
      </c>
      <c r="K32" s="9">
        <v>0</v>
      </c>
      <c r="L32" s="9">
        <f>SUM(M32,N32)</f>
        <v>0</v>
      </c>
      <c r="M32" s="9">
        <v>0</v>
      </c>
      <c r="N32" s="9">
        <v>0</v>
      </c>
    </row>
    <row r="33" spans="1:14" ht="28.5" customHeight="1" x14ac:dyDescent="0.25">
      <c r="A33" s="7">
        <v>2133</v>
      </c>
      <c r="B33" s="8" t="s">
        <v>179</v>
      </c>
      <c r="C33" s="7" t="s">
        <v>163</v>
      </c>
      <c r="D33" s="7" t="s">
        <v>172</v>
      </c>
      <c r="E33" s="7" t="s">
        <v>172</v>
      </c>
      <c r="F33" s="9">
        <f>SUM(G33,H33)</f>
        <v>111000</v>
      </c>
      <c r="G33" s="9">
        <v>111000</v>
      </c>
      <c r="H33" s="9">
        <v>0</v>
      </c>
      <c r="I33" s="9">
        <f>SUM(J33,K33)</f>
        <v>4554600</v>
      </c>
      <c r="J33" s="9">
        <v>111000</v>
      </c>
      <c r="K33" s="9">
        <v>4443600</v>
      </c>
      <c r="L33" s="9">
        <f>SUM(M33,N33)</f>
        <v>4554600</v>
      </c>
      <c r="M33" s="9">
        <v>111000</v>
      </c>
      <c r="N33" s="9">
        <v>4443600</v>
      </c>
    </row>
    <row r="34" spans="1:14" ht="28.5" customHeight="1" x14ac:dyDescent="0.25">
      <c r="A34" s="7">
        <v>2140</v>
      </c>
      <c r="B34" s="8" t="s">
        <v>180</v>
      </c>
      <c r="C34" s="7" t="s">
        <v>163</v>
      </c>
      <c r="D34" s="7" t="s">
        <v>181</v>
      </c>
      <c r="E34" s="7" t="s">
        <v>164</v>
      </c>
      <c r="F34" s="9">
        <f t="shared" ref="F34:N34" si="5">SUM(F36)</f>
        <v>0</v>
      </c>
      <c r="G34" s="9">
        <f t="shared" si="5"/>
        <v>0</v>
      </c>
      <c r="H34" s="9">
        <f t="shared" si="5"/>
        <v>0</v>
      </c>
      <c r="I34" s="9">
        <f t="shared" si="5"/>
        <v>0</v>
      </c>
      <c r="J34" s="9">
        <f t="shared" si="5"/>
        <v>0</v>
      </c>
      <c r="K34" s="9">
        <f t="shared" si="5"/>
        <v>0</v>
      </c>
      <c r="L34" s="9">
        <f t="shared" si="5"/>
        <v>0</v>
      </c>
      <c r="M34" s="9">
        <f t="shared" si="5"/>
        <v>0</v>
      </c>
      <c r="N34" s="9">
        <f t="shared" si="5"/>
        <v>0</v>
      </c>
    </row>
    <row r="35" spans="1:14" ht="28.5" customHeight="1" x14ac:dyDescent="0.25">
      <c r="A35" s="7"/>
      <c r="B35" s="8" t="s">
        <v>167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28.5" customHeight="1" x14ac:dyDescent="0.25">
      <c r="A36" s="7">
        <v>2141</v>
      </c>
      <c r="B36" s="8" t="s">
        <v>182</v>
      </c>
      <c r="C36" s="7" t="s">
        <v>163</v>
      </c>
      <c r="D36" s="7" t="s">
        <v>181</v>
      </c>
      <c r="E36" s="7" t="s">
        <v>163</v>
      </c>
      <c r="F36" s="9">
        <f>SUM(G36,H36)</f>
        <v>0</v>
      </c>
      <c r="G36" s="9">
        <v>0</v>
      </c>
      <c r="H36" s="9">
        <v>0</v>
      </c>
      <c r="I36" s="9">
        <f>SUM(J36,K36)</f>
        <v>0</v>
      </c>
      <c r="J36" s="9">
        <v>0</v>
      </c>
      <c r="K36" s="9">
        <v>0</v>
      </c>
      <c r="L36" s="9">
        <f>SUM(M36,N36)</f>
        <v>0</v>
      </c>
      <c r="M36" s="9">
        <v>0</v>
      </c>
      <c r="N36" s="9">
        <v>0</v>
      </c>
    </row>
    <row r="37" spans="1:14" ht="28.5" customHeight="1" x14ac:dyDescent="0.25">
      <c r="A37" s="7">
        <v>2150</v>
      </c>
      <c r="B37" s="8" t="s">
        <v>183</v>
      </c>
      <c r="C37" s="7" t="s">
        <v>163</v>
      </c>
      <c r="D37" s="7" t="s">
        <v>184</v>
      </c>
      <c r="E37" s="7" t="s">
        <v>164</v>
      </c>
      <c r="F37" s="9">
        <f t="shared" ref="F37:N37" si="6">SUM(F39)</f>
        <v>0</v>
      </c>
      <c r="G37" s="9">
        <f t="shared" si="6"/>
        <v>0</v>
      </c>
      <c r="H37" s="9">
        <f t="shared" si="6"/>
        <v>0</v>
      </c>
      <c r="I37" s="9">
        <f t="shared" si="6"/>
        <v>0</v>
      </c>
      <c r="J37" s="9">
        <f t="shared" si="6"/>
        <v>0</v>
      </c>
      <c r="K37" s="9">
        <f t="shared" si="6"/>
        <v>0</v>
      </c>
      <c r="L37" s="9">
        <f t="shared" si="6"/>
        <v>0</v>
      </c>
      <c r="M37" s="9">
        <f t="shared" si="6"/>
        <v>0</v>
      </c>
      <c r="N37" s="9">
        <f t="shared" si="6"/>
        <v>0</v>
      </c>
    </row>
    <row r="38" spans="1:14" ht="28.5" customHeight="1" x14ac:dyDescent="0.25">
      <c r="A38" s="7"/>
      <c r="B38" s="8" t="s">
        <v>167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28.5" customHeight="1" x14ac:dyDescent="0.25">
      <c r="A39" s="7">
        <v>2151</v>
      </c>
      <c r="B39" s="8" t="s">
        <v>185</v>
      </c>
      <c r="C39" s="7" t="s">
        <v>163</v>
      </c>
      <c r="D39" s="7" t="s">
        <v>184</v>
      </c>
      <c r="E39" s="7" t="s">
        <v>163</v>
      </c>
      <c r="F39" s="9">
        <f>SUM(G39,H39)</f>
        <v>0</v>
      </c>
      <c r="G39" s="9">
        <v>0</v>
      </c>
      <c r="H39" s="9">
        <v>0</v>
      </c>
      <c r="I39" s="9">
        <f>SUM(J39,K39)</f>
        <v>0</v>
      </c>
      <c r="J39" s="9">
        <v>0</v>
      </c>
      <c r="K39" s="9">
        <v>0</v>
      </c>
      <c r="L39" s="9">
        <f>SUM(M39,N39)</f>
        <v>0</v>
      </c>
      <c r="M39" s="9">
        <v>0</v>
      </c>
      <c r="N39" s="9">
        <v>0</v>
      </c>
    </row>
    <row r="40" spans="1:14" ht="28.5" customHeight="1" x14ac:dyDescent="0.25">
      <c r="A40" s="7">
        <v>2160</v>
      </c>
      <c r="B40" s="8" t="s">
        <v>186</v>
      </c>
      <c r="C40" s="7" t="s">
        <v>163</v>
      </c>
      <c r="D40" s="7" t="s">
        <v>187</v>
      </c>
      <c r="E40" s="7" t="s">
        <v>164</v>
      </c>
      <c r="F40" s="9">
        <f t="shared" ref="F40:N40" si="7">SUM(F42)</f>
        <v>9995827</v>
      </c>
      <c r="G40" s="9">
        <f t="shared" si="7"/>
        <v>9995827</v>
      </c>
      <c r="H40" s="9">
        <f t="shared" si="7"/>
        <v>0</v>
      </c>
      <c r="I40" s="9">
        <f t="shared" si="7"/>
        <v>11995827</v>
      </c>
      <c r="J40" s="9">
        <f t="shared" si="7"/>
        <v>11995827</v>
      </c>
      <c r="K40" s="9">
        <f t="shared" si="7"/>
        <v>0</v>
      </c>
      <c r="L40" s="9">
        <f t="shared" si="7"/>
        <v>8346628</v>
      </c>
      <c r="M40" s="9">
        <f t="shared" si="7"/>
        <v>8346628</v>
      </c>
      <c r="N40" s="9">
        <f t="shared" si="7"/>
        <v>0</v>
      </c>
    </row>
    <row r="41" spans="1:14" ht="27.75" customHeight="1" x14ac:dyDescent="0.25">
      <c r="A41" s="7"/>
      <c r="B41" s="8" t="s">
        <v>167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28.5" customHeight="1" x14ac:dyDescent="0.25">
      <c r="A42" s="7">
        <v>2161</v>
      </c>
      <c r="B42" s="8" t="s">
        <v>188</v>
      </c>
      <c r="C42" s="7" t="s">
        <v>163</v>
      </c>
      <c r="D42" s="7" t="s">
        <v>187</v>
      </c>
      <c r="E42" s="7" t="s">
        <v>163</v>
      </c>
      <c r="F42" s="9">
        <f>SUM(G42,H42)</f>
        <v>9995827</v>
      </c>
      <c r="G42" s="9">
        <v>9995827</v>
      </c>
      <c r="H42" s="9">
        <v>0</v>
      </c>
      <c r="I42" s="9">
        <f>SUM(J42,K42)</f>
        <v>11995827</v>
      </c>
      <c r="J42" s="9">
        <v>11995827</v>
      </c>
      <c r="K42" s="9">
        <v>0</v>
      </c>
      <c r="L42" s="9">
        <f>SUM(M42,N42)</f>
        <v>8346628</v>
      </c>
      <c r="M42" s="9">
        <v>8346628</v>
      </c>
      <c r="N42" s="9">
        <v>0</v>
      </c>
    </row>
    <row r="43" spans="1:14" ht="28.5" customHeight="1" x14ac:dyDescent="0.25">
      <c r="A43" s="7">
        <v>2170</v>
      </c>
      <c r="B43" s="8" t="s">
        <v>189</v>
      </c>
      <c r="C43" s="7" t="s">
        <v>163</v>
      </c>
      <c r="D43" s="7" t="s">
        <v>190</v>
      </c>
      <c r="E43" s="7" t="s">
        <v>164</v>
      </c>
      <c r="F43" s="9">
        <f t="shared" ref="F43:N43" si="8">SUM(F45)</f>
        <v>0</v>
      </c>
      <c r="G43" s="9">
        <f t="shared" si="8"/>
        <v>0</v>
      </c>
      <c r="H43" s="9">
        <f t="shared" si="8"/>
        <v>0</v>
      </c>
      <c r="I43" s="9">
        <f t="shared" si="8"/>
        <v>0</v>
      </c>
      <c r="J43" s="9">
        <f t="shared" si="8"/>
        <v>0</v>
      </c>
      <c r="K43" s="9">
        <f t="shared" si="8"/>
        <v>0</v>
      </c>
      <c r="L43" s="9">
        <f t="shared" si="8"/>
        <v>0</v>
      </c>
      <c r="M43" s="9">
        <f t="shared" si="8"/>
        <v>0</v>
      </c>
      <c r="N43" s="9">
        <f t="shared" si="8"/>
        <v>0</v>
      </c>
    </row>
    <row r="44" spans="1:14" ht="28.5" customHeight="1" x14ac:dyDescent="0.25">
      <c r="A44" s="7"/>
      <c r="B44" s="8" t="s">
        <v>167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28.5" customHeight="1" x14ac:dyDescent="0.25">
      <c r="A45" s="7">
        <v>2171</v>
      </c>
      <c r="B45" s="8" t="s">
        <v>189</v>
      </c>
      <c r="C45" s="7" t="s">
        <v>163</v>
      </c>
      <c r="D45" s="7" t="s">
        <v>190</v>
      </c>
      <c r="E45" s="7" t="s">
        <v>163</v>
      </c>
      <c r="F45" s="9">
        <f>SUM(G45,H45)</f>
        <v>0</v>
      </c>
      <c r="G45" s="9">
        <v>0</v>
      </c>
      <c r="H45" s="9">
        <v>0</v>
      </c>
      <c r="I45" s="9">
        <f>SUM(J45,K45)</f>
        <v>0</v>
      </c>
      <c r="J45" s="9">
        <v>0</v>
      </c>
      <c r="K45" s="9">
        <v>0</v>
      </c>
      <c r="L45" s="9">
        <f>SUM(M45,N45)</f>
        <v>0</v>
      </c>
      <c r="M45" s="9">
        <v>0</v>
      </c>
      <c r="N45" s="9">
        <v>0</v>
      </c>
    </row>
    <row r="46" spans="1:14" ht="28.5" customHeight="1" x14ac:dyDescent="0.25">
      <c r="A46" s="7">
        <v>2180</v>
      </c>
      <c r="B46" s="8" t="s">
        <v>191</v>
      </c>
      <c r="C46" s="7" t="s">
        <v>163</v>
      </c>
      <c r="D46" s="7" t="s">
        <v>192</v>
      </c>
      <c r="E46" s="7" t="s">
        <v>164</v>
      </c>
      <c r="F46" s="9">
        <f t="shared" ref="F46:N46" si="9">SUM(F48)</f>
        <v>0</v>
      </c>
      <c r="G46" s="9">
        <f t="shared" si="9"/>
        <v>0</v>
      </c>
      <c r="H46" s="9">
        <f t="shared" si="9"/>
        <v>0</v>
      </c>
      <c r="I46" s="9">
        <f t="shared" si="9"/>
        <v>0</v>
      </c>
      <c r="J46" s="9">
        <f t="shared" si="9"/>
        <v>0</v>
      </c>
      <c r="K46" s="9">
        <f t="shared" si="9"/>
        <v>0</v>
      </c>
      <c r="L46" s="9">
        <f t="shared" si="9"/>
        <v>0</v>
      </c>
      <c r="M46" s="9">
        <f t="shared" si="9"/>
        <v>0</v>
      </c>
      <c r="N46" s="9">
        <f t="shared" si="9"/>
        <v>0</v>
      </c>
    </row>
    <row r="47" spans="1:14" ht="28.5" customHeight="1" x14ac:dyDescent="0.25">
      <c r="A47" s="7"/>
      <c r="B47" s="8" t="s">
        <v>167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28.5" customHeight="1" x14ac:dyDescent="0.25">
      <c r="A48" s="7">
        <v>2181</v>
      </c>
      <c r="B48" s="8" t="s">
        <v>191</v>
      </c>
      <c r="C48" s="7" t="s">
        <v>163</v>
      </c>
      <c r="D48" s="7" t="s">
        <v>192</v>
      </c>
      <c r="E48" s="7" t="s">
        <v>163</v>
      </c>
      <c r="F48" s="9">
        <f t="shared" ref="F48:N48" si="10">SUM(F50:F51)</f>
        <v>0</v>
      </c>
      <c r="G48" s="9">
        <f t="shared" si="10"/>
        <v>0</v>
      </c>
      <c r="H48" s="9">
        <f t="shared" si="10"/>
        <v>0</v>
      </c>
      <c r="I48" s="9">
        <f t="shared" si="10"/>
        <v>0</v>
      </c>
      <c r="J48" s="9">
        <f t="shared" si="10"/>
        <v>0</v>
      </c>
      <c r="K48" s="9">
        <f t="shared" si="10"/>
        <v>0</v>
      </c>
      <c r="L48" s="9">
        <f t="shared" si="10"/>
        <v>0</v>
      </c>
      <c r="M48" s="9">
        <f t="shared" si="10"/>
        <v>0</v>
      </c>
      <c r="N48" s="9">
        <f t="shared" si="10"/>
        <v>0</v>
      </c>
    </row>
    <row r="49" spans="1:14" ht="28.5" customHeight="1" x14ac:dyDescent="0.25">
      <c r="A49" s="7"/>
      <c r="B49" s="8" t="s">
        <v>167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28.5" customHeight="1" x14ac:dyDescent="0.25">
      <c r="A50" s="7">
        <v>2182</v>
      </c>
      <c r="B50" s="8" t="s">
        <v>193</v>
      </c>
      <c r="C50" s="7" t="s">
        <v>163</v>
      </c>
      <c r="D50" s="7" t="s">
        <v>192</v>
      </c>
      <c r="E50" s="7" t="s">
        <v>163</v>
      </c>
      <c r="F50" s="9">
        <f>SUM(G50,H50)</f>
        <v>0</v>
      </c>
      <c r="G50" s="9">
        <v>0</v>
      </c>
      <c r="H50" s="9">
        <v>0</v>
      </c>
      <c r="I50" s="9">
        <f>SUM(J50,K50)</f>
        <v>0</v>
      </c>
      <c r="J50" s="9">
        <v>0</v>
      </c>
      <c r="K50" s="9">
        <v>0</v>
      </c>
      <c r="L50" s="9">
        <f>SUM(M50,N50)</f>
        <v>0</v>
      </c>
      <c r="M50" s="9">
        <v>0</v>
      </c>
      <c r="N50" s="9">
        <v>0</v>
      </c>
    </row>
    <row r="51" spans="1:14" ht="26.25" customHeight="1" x14ac:dyDescent="0.25">
      <c r="A51" s="7">
        <v>2183</v>
      </c>
      <c r="B51" s="8" t="s">
        <v>194</v>
      </c>
      <c r="C51" s="7" t="s">
        <v>163</v>
      </c>
      <c r="D51" s="7" t="s">
        <v>192</v>
      </c>
      <c r="E51" s="7" t="s">
        <v>163</v>
      </c>
      <c r="F51" s="9">
        <f>SUM(G51,H51)</f>
        <v>0</v>
      </c>
      <c r="G51" s="9">
        <v>0</v>
      </c>
      <c r="H51" s="9">
        <v>0</v>
      </c>
      <c r="I51" s="9">
        <f>SUM(J51,K51)</f>
        <v>0</v>
      </c>
      <c r="J51" s="9">
        <v>0</v>
      </c>
      <c r="K51" s="9">
        <v>0</v>
      </c>
      <c r="L51" s="9">
        <f>SUM(M51,N51)</f>
        <v>0</v>
      </c>
      <c r="M51" s="9">
        <v>0</v>
      </c>
      <c r="N51" s="9">
        <v>0</v>
      </c>
    </row>
    <row r="52" spans="1:14" ht="26.25" customHeight="1" x14ac:dyDescent="0.25">
      <c r="A52" s="7">
        <v>2200</v>
      </c>
      <c r="B52" s="8" t="s">
        <v>195</v>
      </c>
      <c r="C52" s="7" t="s">
        <v>170</v>
      </c>
      <c r="D52" s="7" t="s">
        <v>164</v>
      </c>
      <c r="E52" s="7" t="s">
        <v>164</v>
      </c>
      <c r="F52" s="9">
        <f t="shared" ref="F52:N52" si="11">SUM(F54,F57,F60,F63,F66)</f>
        <v>0</v>
      </c>
      <c r="G52" s="9">
        <f t="shared" si="11"/>
        <v>0</v>
      </c>
      <c r="H52" s="9">
        <f t="shared" si="11"/>
        <v>0</v>
      </c>
      <c r="I52" s="9">
        <f t="shared" si="11"/>
        <v>0</v>
      </c>
      <c r="J52" s="9">
        <f t="shared" si="11"/>
        <v>0</v>
      </c>
      <c r="K52" s="9">
        <f t="shared" si="11"/>
        <v>0</v>
      </c>
      <c r="L52" s="9">
        <f t="shared" si="11"/>
        <v>0</v>
      </c>
      <c r="M52" s="9">
        <f t="shared" si="11"/>
        <v>0</v>
      </c>
      <c r="N52" s="9">
        <f t="shared" si="11"/>
        <v>0</v>
      </c>
    </row>
    <row r="53" spans="1:14" ht="26.25" customHeight="1" x14ac:dyDescent="0.25">
      <c r="A53" s="7"/>
      <c r="B53" s="8" t="s">
        <v>165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26.25" customHeight="1" x14ac:dyDescent="0.25">
      <c r="A54" s="7">
        <v>2210</v>
      </c>
      <c r="B54" s="8" t="s">
        <v>196</v>
      </c>
      <c r="C54" s="7" t="s">
        <v>170</v>
      </c>
      <c r="D54" s="7" t="s">
        <v>163</v>
      </c>
      <c r="E54" s="7" t="s">
        <v>164</v>
      </c>
      <c r="F54" s="9">
        <f t="shared" ref="F54:N54" si="12">SUM(F56)</f>
        <v>0</v>
      </c>
      <c r="G54" s="9">
        <f t="shared" si="12"/>
        <v>0</v>
      </c>
      <c r="H54" s="9">
        <f t="shared" si="12"/>
        <v>0</v>
      </c>
      <c r="I54" s="9">
        <f t="shared" si="12"/>
        <v>0</v>
      </c>
      <c r="J54" s="9">
        <f t="shared" si="12"/>
        <v>0</v>
      </c>
      <c r="K54" s="9">
        <f t="shared" si="12"/>
        <v>0</v>
      </c>
      <c r="L54" s="9">
        <f t="shared" si="12"/>
        <v>0</v>
      </c>
      <c r="M54" s="9">
        <f t="shared" si="12"/>
        <v>0</v>
      </c>
      <c r="N54" s="9">
        <f t="shared" si="12"/>
        <v>0</v>
      </c>
    </row>
    <row r="55" spans="1:14" ht="26.25" customHeight="1" x14ac:dyDescent="0.25">
      <c r="A55" s="7"/>
      <c r="B55" s="8" t="s">
        <v>167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26.25" customHeight="1" x14ac:dyDescent="0.25">
      <c r="A56" s="7">
        <v>2211</v>
      </c>
      <c r="B56" s="8" t="s">
        <v>197</v>
      </c>
      <c r="C56" s="7" t="s">
        <v>170</v>
      </c>
      <c r="D56" s="7" t="s">
        <v>163</v>
      </c>
      <c r="E56" s="7" t="s">
        <v>163</v>
      </c>
      <c r="F56" s="9">
        <f>SUM(G56,H56)</f>
        <v>0</v>
      </c>
      <c r="G56" s="9">
        <v>0</v>
      </c>
      <c r="H56" s="9">
        <v>0</v>
      </c>
      <c r="I56" s="9">
        <f>SUM(J56,K56)</f>
        <v>0</v>
      </c>
      <c r="J56" s="9">
        <v>0</v>
      </c>
      <c r="K56" s="9">
        <v>0</v>
      </c>
      <c r="L56" s="9">
        <f>SUM(M56,N56)</f>
        <v>0</v>
      </c>
      <c r="M56" s="9">
        <v>0</v>
      </c>
      <c r="N56" s="9">
        <v>0</v>
      </c>
    </row>
    <row r="57" spans="1:14" ht="26.25" customHeight="1" x14ac:dyDescent="0.25">
      <c r="A57" s="7">
        <v>2220</v>
      </c>
      <c r="B57" s="8" t="s">
        <v>198</v>
      </c>
      <c r="C57" s="7" t="s">
        <v>170</v>
      </c>
      <c r="D57" s="7" t="s">
        <v>170</v>
      </c>
      <c r="E57" s="7" t="s">
        <v>164</v>
      </c>
      <c r="F57" s="9">
        <f t="shared" ref="F57:N57" si="13">SUM(F59)</f>
        <v>0</v>
      </c>
      <c r="G57" s="9">
        <f t="shared" si="13"/>
        <v>0</v>
      </c>
      <c r="H57" s="9">
        <f t="shared" si="13"/>
        <v>0</v>
      </c>
      <c r="I57" s="9">
        <f t="shared" si="13"/>
        <v>0</v>
      </c>
      <c r="J57" s="9">
        <f t="shared" si="13"/>
        <v>0</v>
      </c>
      <c r="K57" s="9">
        <f t="shared" si="13"/>
        <v>0</v>
      </c>
      <c r="L57" s="9">
        <f t="shared" si="13"/>
        <v>0</v>
      </c>
      <c r="M57" s="9">
        <f t="shared" si="13"/>
        <v>0</v>
      </c>
      <c r="N57" s="9">
        <f t="shared" si="13"/>
        <v>0</v>
      </c>
    </row>
    <row r="58" spans="1:14" ht="26.25" customHeight="1" x14ac:dyDescent="0.25">
      <c r="A58" s="7"/>
      <c r="B58" s="8" t="s">
        <v>167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26.25" customHeight="1" x14ac:dyDescent="0.25">
      <c r="A59" s="7">
        <v>2221</v>
      </c>
      <c r="B59" s="8" t="s">
        <v>199</v>
      </c>
      <c r="C59" s="7" t="s">
        <v>170</v>
      </c>
      <c r="D59" s="7" t="s">
        <v>170</v>
      </c>
      <c r="E59" s="7" t="s">
        <v>163</v>
      </c>
      <c r="F59" s="9">
        <f>SUM(G59,H59)</f>
        <v>0</v>
      </c>
      <c r="G59" s="9">
        <v>0</v>
      </c>
      <c r="H59" s="9">
        <v>0</v>
      </c>
      <c r="I59" s="9">
        <f>SUM(J59,K59)</f>
        <v>0</v>
      </c>
      <c r="J59" s="9">
        <v>0</v>
      </c>
      <c r="K59" s="9">
        <v>0</v>
      </c>
      <c r="L59" s="9">
        <f>SUM(M59,N59)</f>
        <v>0</v>
      </c>
      <c r="M59" s="9">
        <v>0</v>
      </c>
      <c r="N59" s="9">
        <v>0</v>
      </c>
    </row>
    <row r="60" spans="1:14" ht="28.5" customHeight="1" x14ac:dyDescent="0.25">
      <c r="A60" s="7">
        <v>2230</v>
      </c>
      <c r="B60" s="8" t="s">
        <v>200</v>
      </c>
      <c r="C60" s="7" t="s">
        <v>170</v>
      </c>
      <c r="D60" s="7" t="s">
        <v>172</v>
      </c>
      <c r="E60" s="7" t="s">
        <v>164</v>
      </c>
      <c r="F60" s="9">
        <f t="shared" ref="F60:N60" si="14">SUM(F62)</f>
        <v>0</v>
      </c>
      <c r="G60" s="9">
        <f t="shared" si="14"/>
        <v>0</v>
      </c>
      <c r="H60" s="9">
        <f t="shared" si="14"/>
        <v>0</v>
      </c>
      <c r="I60" s="9">
        <f t="shared" si="14"/>
        <v>0</v>
      </c>
      <c r="J60" s="9">
        <f t="shared" si="14"/>
        <v>0</v>
      </c>
      <c r="K60" s="9">
        <f t="shared" si="14"/>
        <v>0</v>
      </c>
      <c r="L60" s="9">
        <f t="shared" si="14"/>
        <v>0</v>
      </c>
      <c r="M60" s="9">
        <f t="shared" si="14"/>
        <v>0</v>
      </c>
      <c r="N60" s="9">
        <f t="shared" si="14"/>
        <v>0</v>
      </c>
    </row>
    <row r="61" spans="1:14" ht="28.5" customHeight="1" x14ac:dyDescent="0.25">
      <c r="A61" s="7"/>
      <c r="B61" s="8" t="s">
        <v>167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28.5" customHeight="1" x14ac:dyDescent="0.25">
      <c r="A62" s="7">
        <v>2231</v>
      </c>
      <c r="B62" s="8" t="s">
        <v>201</v>
      </c>
      <c r="C62" s="7" t="s">
        <v>170</v>
      </c>
      <c r="D62" s="7" t="s">
        <v>172</v>
      </c>
      <c r="E62" s="7" t="s">
        <v>163</v>
      </c>
      <c r="F62" s="9">
        <f>SUM(G62,H62)</f>
        <v>0</v>
      </c>
      <c r="G62" s="9">
        <v>0</v>
      </c>
      <c r="H62" s="9">
        <v>0</v>
      </c>
      <c r="I62" s="9">
        <f>SUM(J62,K62)</f>
        <v>0</v>
      </c>
      <c r="J62" s="9">
        <v>0</v>
      </c>
      <c r="K62" s="9">
        <v>0</v>
      </c>
      <c r="L62" s="9">
        <f>SUM(M62,N62)</f>
        <v>0</v>
      </c>
      <c r="M62" s="9">
        <v>0</v>
      </c>
      <c r="N62" s="9">
        <v>0</v>
      </c>
    </row>
    <row r="63" spans="1:14" ht="28.5" customHeight="1" x14ac:dyDescent="0.25">
      <c r="A63" s="7">
        <v>2240</v>
      </c>
      <c r="B63" s="8" t="s">
        <v>202</v>
      </c>
      <c r="C63" s="7" t="s">
        <v>170</v>
      </c>
      <c r="D63" s="7" t="s">
        <v>181</v>
      </c>
      <c r="E63" s="7" t="s">
        <v>164</v>
      </c>
      <c r="F63" s="9">
        <f t="shared" ref="F63:N63" si="15">SUM(F65)</f>
        <v>0</v>
      </c>
      <c r="G63" s="9">
        <f t="shared" si="15"/>
        <v>0</v>
      </c>
      <c r="H63" s="9">
        <f t="shared" si="15"/>
        <v>0</v>
      </c>
      <c r="I63" s="9">
        <f t="shared" si="15"/>
        <v>0</v>
      </c>
      <c r="J63" s="9">
        <f t="shared" si="15"/>
        <v>0</v>
      </c>
      <c r="K63" s="9">
        <f t="shared" si="15"/>
        <v>0</v>
      </c>
      <c r="L63" s="9">
        <f t="shared" si="15"/>
        <v>0</v>
      </c>
      <c r="M63" s="9">
        <f t="shared" si="15"/>
        <v>0</v>
      </c>
      <c r="N63" s="9">
        <f t="shared" si="15"/>
        <v>0</v>
      </c>
    </row>
    <row r="64" spans="1:14" ht="28.5" customHeight="1" x14ac:dyDescent="0.25">
      <c r="A64" s="7"/>
      <c r="B64" s="8" t="s">
        <v>167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28.5" customHeight="1" x14ac:dyDescent="0.25">
      <c r="A65" s="7">
        <v>2241</v>
      </c>
      <c r="B65" s="8" t="s">
        <v>202</v>
      </c>
      <c r="C65" s="7" t="s">
        <v>170</v>
      </c>
      <c r="D65" s="7" t="s">
        <v>181</v>
      </c>
      <c r="E65" s="7" t="s">
        <v>163</v>
      </c>
      <c r="F65" s="9">
        <f>SUM(G65,H65)</f>
        <v>0</v>
      </c>
      <c r="G65" s="9">
        <v>0</v>
      </c>
      <c r="H65" s="9">
        <v>0</v>
      </c>
      <c r="I65" s="9">
        <f>SUM(J65,K65)</f>
        <v>0</v>
      </c>
      <c r="J65" s="9">
        <v>0</v>
      </c>
      <c r="K65" s="9">
        <v>0</v>
      </c>
      <c r="L65" s="9">
        <f>SUM(M65,N65)</f>
        <v>0</v>
      </c>
      <c r="M65" s="9">
        <v>0</v>
      </c>
      <c r="N65" s="9">
        <v>0</v>
      </c>
    </row>
    <row r="66" spans="1:14" ht="28.5" customHeight="1" x14ac:dyDescent="0.25">
      <c r="A66" s="7">
        <v>2250</v>
      </c>
      <c r="B66" s="8" t="s">
        <v>203</v>
      </c>
      <c r="C66" s="7" t="s">
        <v>170</v>
      </c>
      <c r="D66" s="7" t="s">
        <v>184</v>
      </c>
      <c r="E66" s="7" t="s">
        <v>164</v>
      </c>
      <c r="F66" s="9">
        <f t="shared" ref="F66:N66" si="16">SUM(F68)</f>
        <v>0</v>
      </c>
      <c r="G66" s="9">
        <f t="shared" si="16"/>
        <v>0</v>
      </c>
      <c r="H66" s="9">
        <f t="shared" si="16"/>
        <v>0</v>
      </c>
      <c r="I66" s="9">
        <f t="shared" si="16"/>
        <v>0</v>
      </c>
      <c r="J66" s="9">
        <f t="shared" si="16"/>
        <v>0</v>
      </c>
      <c r="K66" s="9">
        <f t="shared" si="16"/>
        <v>0</v>
      </c>
      <c r="L66" s="9">
        <f t="shared" si="16"/>
        <v>0</v>
      </c>
      <c r="M66" s="9">
        <f t="shared" si="16"/>
        <v>0</v>
      </c>
      <c r="N66" s="9">
        <f t="shared" si="16"/>
        <v>0</v>
      </c>
    </row>
    <row r="67" spans="1:14" ht="27" customHeight="1" x14ac:dyDescent="0.25">
      <c r="A67" s="7"/>
      <c r="B67" s="8" t="s">
        <v>167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27" customHeight="1" x14ac:dyDescent="0.25">
      <c r="A68" s="7">
        <v>2251</v>
      </c>
      <c r="B68" s="8" t="s">
        <v>203</v>
      </c>
      <c r="C68" s="7" t="s">
        <v>170</v>
      </c>
      <c r="D68" s="7" t="s">
        <v>184</v>
      </c>
      <c r="E68" s="7" t="s">
        <v>163</v>
      </c>
      <c r="F68" s="9">
        <f>SUM(G68,H68)</f>
        <v>0</v>
      </c>
      <c r="G68" s="9">
        <v>0</v>
      </c>
      <c r="H68" s="9">
        <v>0</v>
      </c>
      <c r="I68" s="9">
        <f>SUM(J68,K68)</f>
        <v>0</v>
      </c>
      <c r="J68" s="9">
        <v>0</v>
      </c>
      <c r="K68" s="9">
        <v>0</v>
      </c>
      <c r="L68" s="9">
        <f>SUM(M68,N68)</f>
        <v>0</v>
      </c>
      <c r="M68" s="9">
        <v>0</v>
      </c>
      <c r="N68" s="9">
        <v>0</v>
      </c>
    </row>
    <row r="69" spans="1:14" ht="50.25" customHeight="1" x14ac:dyDescent="0.25">
      <c r="A69" s="7">
        <v>2300</v>
      </c>
      <c r="B69" s="8" t="s">
        <v>204</v>
      </c>
      <c r="C69" s="7" t="s">
        <v>172</v>
      </c>
      <c r="D69" s="7" t="s">
        <v>164</v>
      </c>
      <c r="E69" s="7" t="s">
        <v>164</v>
      </c>
      <c r="F69" s="9">
        <f t="shared" ref="F69:N69" si="17">SUM(F71,F76,F79,F83,F86,F89,F92,F95)</f>
        <v>0</v>
      </c>
      <c r="G69" s="9">
        <f t="shared" si="17"/>
        <v>0</v>
      </c>
      <c r="H69" s="9">
        <f t="shared" si="17"/>
        <v>0</v>
      </c>
      <c r="I69" s="9">
        <f t="shared" si="17"/>
        <v>0</v>
      </c>
      <c r="J69" s="9">
        <f t="shared" si="17"/>
        <v>0</v>
      </c>
      <c r="K69" s="9">
        <f t="shared" si="17"/>
        <v>0</v>
      </c>
      <c r="L69" s="9">
        <f t="shared" si="17"/>
        <v>0</v>
      </c>
      <c r="M69" s="9">
        <f t="shared" si="17"/>
        <v>0</v>
      </c>
      <c r="N69" s="9">
        <f t="shared" si="17"/>
        <v>0</v>
      </c>
    </row>
    <row r="70" spans="1:14" ht="27.75" customHeight="1" x14ac:dyDescent="0.25">
      <c r="A70" s="7"/>
      <c r="B70" s="8" t="s">
        <v>165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27.75" customHeight="1" x14ac:dyDescent="0.25">
      <c r="A71" s="7">
        <v>2310</v>
      </c>
      <c r="B71" s="8" t="s">
        <v>205</v>
      </c>
      <c r="C71" s="7" t="s">
        <v>172</v>
      </c>
      <c r="D71" s="7" t="s">
        <v>163</v>
      </c>
      <c r="E71" s="7" t="s">
        <v>164</v>
      </c>
      <c r="F71" s="9">
        <f t="shared" ref="F71:N71" si="18">SUM(F73:F75)</f>
        <v>0</v>
      </c>
      <c r="G71" s="9">
        <f t="shared" si="18"/>
        <v>0</v>
      </c>
      <c r="H71" s="9">
        <f t="shared" si="18"/>
        <v>0</v>
      </c>
      <c r="I71" s="9">
        <f t="shared" si="18"/>
        <v>0</v>
      </c>
      <c r="J71" s="9">
        <f t="shared" si="18"/>
        <v>0</v>
      </c>
      <c r="K71" s="9">
        <f t="shared" si="18"/>
        <v>0</v>
      </c>
      <c r="L71" s="9">
        <f t="shared" si="18"/>
        <v>0</v>
      </c>
      <c r="M71" s="9">
        <f t="shared" si="18"/>
        <v>0</v>
      </c>
      <c r="N71" s="9">
        <f t="shared" si="18"/>
        <v>0</v>
      </c>
    </row>
    <row r="72" spans="1:14" ht="27.75" customHeight="1" x14ac:dyDescent="0.25">
      <c r="A72" s="7"/>
      <c r="B72" s="8" t="s">
        <v>167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27.75" customHeight="1" x14ac:dyDescent="0.25">
      <c r="A73" s="7">
        <v>2311</v>
      </c>
      <c r="B73" s="8" t="s">
        <v>206</v>
      </c>
      <c r="C73" s="7" t="s">
        <v>172</v>
      </c>
      <c r="D73" s="7" t="s">
        <v>163</v>
      </c>
      <c r="E73" s="7" t="s">
        <v>163</v>
      </c>
      <c r="F73" s="9">
        <f>SUM(G73,H73)</f>
        <v>0</v>
      </c>
      <c r="G73" s="9">
        <v>0</v>
      </c>
      <c r="H73" s="9">
        <v>0</v>
      </c>
      <c r="I73" s="9">
        <f>SUM(J73,K73)</f>
        <v>0</v>
      </c>
      <c r="J73" s="9">
        <v>0</v>
      </c>
      <c r="K73" s="9">
        <v>0</v>
      </c>
      <c r="L73" s="9">
        <f>SUM(M73,N73)</f>
        <v>0</v>
      </c>
      <c r="M73" s="9">
        <v>0</v>
      </c>
      <c r="N73" s="9">
        <v>0</v>
      </c>
    </row>
    <row r="74" spans="1:14" ht="27.75" customHeight="1" x14ac:dyDescent="0.25">
      <c r="A74" s="7">
        <v>2312</v>
      </c>
      <c r="B74" s="8" t="s">
        <v>207</v>
      </c>
      <c r="C74" s="7" t="s">
        <v>172</v>
      </c>
      <c r="D74" s="7" t="s">
        <v>163</v>
      </c>
      <c r="E74" s="7" t="s">
        <v>170</v>
      </c>
      <c r="F74" s="9">
        <f>SUM(G74,H74)</f>
        <v>0</v>
      </c>
      <c r="G74" s="9">
        <v>0</v>
      </c>
      <c r="H74" s="9">
        <v>0</v>
      </c>
      <c r="I74" s="9">
        <f>SUM(J74,K74)</f>
        <v>0</v>
      </c>
      <c r="J74" s="9">
        <v>0</v>
      </c>
      <c r="K74" s="9">
        <v>0</v>
      </c>
      <c r="L74" s="9">
        <f>SUM(M74,N74)</f>
        <v>0</v>
      </c>
      <c r="M74" s="9">
        <v>0</v>
      </c>
      <c r="N74" s="9">
        <v>0</v>
      </c>
    </row>
    <row r="75" spans="1:14" ht="27.75" customHeight="1" x14ac:dyDescent="0.25">
      <c r="A75" s="7">
        <v>2313</v>
      </c>
      <c r="B75" s="8" t="s">
        <v>208</v>
      </c>
      <c r="C75" s="7" t="s">
        <v>172</v>
      </c>
      <c r="D75" s="7" t="s">
        <v>163</v>
      </c>
      <c r="E75" s="7" t="s">
        <v>172</v>
      </c>
      <c r="F75" s="9">
        <f>SUM(G75,H75)</f>
        <v>0</v>
      </c>
      <c r="G75" s="9">
        <v>0</v>
      </c>
      <c r="H75" s="9">
        <v>0</v>
      </c>
      <c r="I75" s="9">
        <f>SUM(J75,K75)</f>
        <v>0</v>
      </c>
      <c r="J75" s="9">
        <v>0</v>
      </c>
      <c r="K75" s="9">
        <v>0</v>
      </c>
      <c r="L75" s="9">
        <f>SUM(M75,N75)</f>
        <v>0</v>
      </c>
      <c r="M75" s="9">
        <v>0</v>
      </c>
      <c r="N75" s="9">
        <v>0</v>
      </c>
    </row>
    <row r="76" spans="1:14" ht="27.75" customHeight="1" x14ac:dyDescent="0.25">
      <c r="A76" s="7">
        <v>2320</v>
      </c>
      <c r="B76" s="8" t="s">
        <v>209</v>
      </c>
      <c r="C76" s="7" t="s">
        <v>172</v>
      </c>
      <c r="D76" s="7" t="s">
        <v>170</v>
      </c>
      <c r="E76" s="7" t="s">
        <v>164</v>
      </c>
      <c r="F76" s="9">
        <f t="shared" ref="F76:N76" si="19">SUM(F78)</f>
        <v>0</v>
      </c>
      <c r="G76" s="9">
        <f t="shared" si="19"/>
        <v>0</v>
      </c>
      <c r="H76" s="9">
        <f t="shared" si="19"/>
        <v>0</v>
      </c>
      <c r="I76" s="9">
        <f t="shared" si="19"/>
        <v>0</v>
      </c>
      <c r="J76" s="9">
        <f t="shared" si="19"/>
        <v>0</v>
      </c>
      <c r="K76" s="9">
        <f t="shared" si="19"/>
        <v>0</v>
      </c>
      <c r="L76" s="9">
        <f t="shared" si="19"/>
        <v>0</v>
      </c>
      <c r="M76" s="9">
        <f t="shared" si="19"/>
        <v>0</v>
      </c>
      <c r="N76" s="9">
        <f t="shared" si="19"/>
        <v>0</v>
      </c>
    </row>
    <row r="77" spans="1:14" ht="27.75" customHeight="1" x14ac:dyDescent="0.25">
      <c r="A77" s="7"/>
      <c r="B77" s="8" t="s">
        <v>167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30" customHeight="1" x14ac:dyDescent="0.25">
      <c r="A78" s="7">
        <v>2321</v>
      </c>
      <c r="B78" s="8" t="s">
        <v>210</v>
      </c>
      <c r="C78" s="7" t="s">
        <v>172</v>
      </c>
      <c r="D78" s="7" t="s">
        <v>170</v>
      </c>
      <c r="E78" s="7" t="s">
        <v>163</v>
      </c>
      <c r="F78" s="9">
        <f>SUM(G78,H78)</f>
        <v>0</v>
      </c>
      <c r="G78" s="9">
        <v>0</v>
      </c>
      <c r="H78" s="9">
        <v>0</v>
      </c>
      <c r="I78" s="9">
        <f>SUM(J78,K78)</f>
        <v>0</v>
      </c>
      <c r="J78" s="9">
        <v>0</v>
      </c>
      <c r="K78" s="9">
        <v>0</v>
      </c>
      <c r="L78" s="9">
        <f>SUM(M78,N78)</f>
        <v>0</v>
      </c>
      <c r="M78" s="9">
        <v>0</v>
      </c>
      <c r="N78" s="9">
        <v>0</v>
      </c>
    </row>
    <row r="79" spans="1:14" ht="30" customHeight="1" x14ac:dyDescent="0.25">
      <c r="A79" s="7">
        <v>2330</v>
      </c>
      <c r="B79" s="8" t="s">
        <v>211</v>
      </c>
      <c r="C79" s="7" t="s">
        <v>172</v>
      </c>
      <c r="D79" s="7" t="s">
        <v>172</v>
      </c>
      <c r="E79" s="7" t="s">
        <v>164</v>
      </c>
      <c r="F79" s="9">
        <f t="shared" ref="F79:N79" si="20">SUM(F81:F82)</f>
        <v>0</v>
      </c>
      <c r="G79" s="9">
        <f t="shared" si="20"/>
        <v>0</v>
      </c>
      <c r="H79" s="9">
        <f t="shared" si="20"/>
        <v>0</v>
      </c>
      <c r="I79" s="9">
        <f t="shared" si="20"/>
        <v>0</v>
      </c>
      <c r="J79" s="9">
        <f t="shared" si="20"/>
        <v>0</v>
      </c>
      <c r="K79" s="9">
        <f t="shared" si="20"/>
        <v>0</v>
      </c>
      <c r="L79" s="9">
        <f t="shared" si="20"/>
        <v>0</v>
      </c>
      <c r="M79" s="9">
        <f t="shared" si="20"/>
        <v>0</v>
      </c>
      <c r="N79" s="9">
        <f t="shared" si="20"/>
        <v>0</v>
      </c>
    </row>
    <row r="80" spans="1:14" ht="30" customHeight="1" x14ac:dyDescent="0.25">
      <c r="A80" s="7"/>
      <c r="B80" s="8" t="s">
        <v>167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30" customHeight="1" x14ac:dyDescent="0.25">
      <c r="A81" s="7">
        <v>2331</v>
      </c>
      <c r="B81" s="8" t="s">
        <v>212</v>
      </c>
      <c r="C81" s="7" t="s">
        <v>172</v>
      </c>
      <c r="D81" s="7" t="s">
        <v>172</v>
      </c>
      <c r="E81" s="7" t="s">
        <v>163</v>
      </c>
      <c r="F81" s="9">
        <f>SUM(G81,H81)</f>
        <v>0</v>
      </c>
      <c r="G81" s="9">
        <v>0</v>
      </c>
      <c r="H81" s="9">
        <v>0</v>
      </c>
      <c r="I81" s="9">
        <f>SUM(J81,K81)</f>
        <v>0</v>
      </c>
      <c r="J81" s="9">
        <v>0</v>
      </c>
      <c r="K81" s="9">
        <v>0</v>
      </c>
      <c r="L81" s="9">
        <f>SUM(M81,N81)</f>
        <v>0</v>
      </c>
      <c r="M81" s="9">
        <v>0</v>
      </c>
      <c r="N81" s="9">
        <v>0</v>
      </c>
    </row>
    <row r="82" spans="1:14" ht="30" customHeight="1" x14ac:dyDescent="0.25">
      <c r="A82" s="7">
        <v>2332</v>
      </c>
      <c r="B82" s="8" t="s">
        <v>213</v>
      </c>
      <c r="C82" s="7" t="s">
        <v>172</v>
      </c>
      <c r="D82" s="7" t="s">
        <v>172</v>
      </c>
      <c r="E82" s="7" t="s">
        <v>170</v>
      </c>
      <c r="F82" s="9">
        <f>SUM(G82,H82)</f>
        <v>0</v>
      </c>
      <c r="G82" s="9">
        <v>0</v>
      </c>
      <c r="H82" s="9">
        <v>0</v>
      </c>
      <c r="I82" s="9">
        <f>SUM(J82,K82)</f>
        <v>0</v>
      </c>
      <c r="J82" s="9">
        <v>0</v>
      </c>
      <c r="K82" s="9">
        <v>0</v>
      </c>
      <c r="L82" s="9">
        <f>SUM(M82,N82)</f>
        <v>0</v>
      </c>
      <c r="M82" s="9">
        <v>0</v>
      </c>
      <c r="N82" s="9">
        <v>0</v>
      </c>
    </row>
    <row r="83" spans="1:14" ht="30" customHeight="1" x14ac:dyDescent="0.25">
      <c r="A83" s="7">
        <v>2340</v>
      </c>
      <c r="B83" s="8" t="s">
        <v>214</v>
      </c>
      <c r="C83" s="7" t="s">
        <v>172</v>
      </c>
      <c r="D83" s="7" t="s">
        <v>181</v>
      </c>
      <c r="E83" s="7" t="s">
        <v>164</v>
      </c>
      <c r="F83" s="9">
        <f t="shared" ref="F83:N83" si="21">SUM(F85)</f>
        <v>0</v>
      </c>
      <c r="G83" s="9">
        <f t="shared" si="21"/>
        <v>0</v>
      </c>
      <c r="H83" s="9">
        <f t="shared" si="21"/>
        <v>0</v>
      </c>
      <c r="I83" s="9">
        <f t="shared" si="21"/>
        <v>0</v>
      </c>
      <c r="J83" s="9">
        <f t="shared" si="21"/>
        <v>0</v>
      </c>
      <c r="K83" s="9">
        <f t="shared" si="21"/>
        <v>0</v>
      </c>
      <c r="L83" s="9">
        <f t="shared" si="21"/>
        <v>0</v>
      </c>
      <c r="M83" s="9">
        <f t="shared" si="21"/>
        <v>0</v>
      </c>
      <c r="N83" s="9">
        <f t="shared" si="21"/>
        <v>0</v>
      </c>
    </row>
    <row r="84" spans="1:14" ht="30" customHeight="1" x14ac:dyDescent="0.25">
      <c r="A84" s="7"/>
      <c r="B84" s="8" t="s">
        <v>167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27.75" customHeight="1" x14ac:dyDescent="0.25">
      <c r="A85" s="7">
        <v>2341</v>
      </c>
      <c r="B85" s="8" t="s">
        <v>214</v>
      </c>
      <c r="C85" s="7" t="s">
        <v>172</v>
      </c>
      <c r="D85" s="7" t="s">
        <v>181</v>
      </c>
      <c r="E85" s="7" t="s">
        <v>163</v>
      </c>
      <c r="F85" s="9">
        <f>SUM(G85,H85)</f>
        <v>0</v>
      </c>
      <c r="G85" s="9">
        <v>0</v>
      </c>
      <c r="H85" s="9">
        <v>0</v>
      </c>
      <c r="I85" s="9">
        <f>SUM(J85,K85)</f>
        <v>0</v>
      </c>
      <c r="J85" s="9">
        <v>0</v>
      </c>
      <c r="K85" s="9">
        <v>0</v>
      </c>
      <c r="L85" s="9">
        <f>SUM(M85,N85)</f>
        <v>0</v>
      </c>
      <c r="M85" s="9">
        <v>0</v>
      </c>
      <c r="N85" s="9">
        <v>0</v>
      </c>
    </row>
    <row r="86" spans="1:14" ht="27.75" customHeight="1" x14ac:dyDescent="0.25">
      <c r="A86" s="7">
        <v>2350</v>
      </c>
      <c r="B86" s="8" t="s">
        <v>215</v>
      </c>
      <c r="C86" s="7" t="s">
        <v>172</v>
      </c>
      <c r="D86" s="7" t="s">
        <v>184</v>
      </c>
      <c r="E86" s="7" t="s">
        <v>164</v>
      </c>
      <c r="F86" s="9">
        <f t="shared" ref="F86:N86" si="22">SUM(F88)</f>
        <v>0</v>
      </c>
      <c r="G86" s="9">
        <f t="shared" si="22"/>
        <v>0</v>
      </c>
      <c r="H86" s="9">
        <f t="shared" si="22"/>
        <v>0</v>
      </c>
      <c r="I86" s="9">
        <f t="shared" si="22"/>
        <v>0</v>
      </c>
      <c r="J86" s="9">
        <f t="shared" si="22"/>
        <v>0</v>
      </c>
      <c r="K86" s="9">
        <f t="shared" si="22"/>
        <v>0</v>
      </c>
      <c r="L86" s="9">
        <f t="shared" si="22"/>
        <v>0</v>
      </c>
      <c r="M86" s="9">
        <f t="shared" si="22"/>
        <v>0</v>
      </c>
      <c r="N86" s="9">
        <f t="shared" si="22"/>
        <v>0</v>
      </c>
    </row>
    <row r="87" spans="1:14" ht="27.75" customHeight="1" x14ac:dyDescent="0.25">
      <c r="A87" s="7"/>
      <c r="B87" s="8" t="s">
        <v>167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27.75" customHeight="1" x14ac:dyDescent="0.25">
      <c r="A88" s="7">
        <v>2351</v>
      </c>
      <c r="B88" s="8" t="s">
        <v>216</v>
      </c>
      <c r="C88" s="7" t="s">
        <v>172</v>
      </c>
      <c r="D88" s="7" t="s">
        <v>184</v>
      </c>
      <c r="E88" s="7" t="s">
        <v>163</v>
      </c>
      <c r="F88" s="9">
        <f>SUM(G88,H88)</f>
        <v>0</v>
      </c>
      <c r="G88" s="9">
        <v>0</v>
      </c>
      <c r="H88" s="9">
        <v>0</v>
      </c>
      <c r="I88" s="9">
        <f>SUM(J88,K88)</f>
        <v>0</v>
      </c>
      <c r="J88" s="9">
        <v>0</v>
      </c>
      <c r="K88" s="9">
        <v>0</v>
      </c>
      <c r="L88" s="9">
        <f>SUM(M88,N88)</f>
        <v>0</v>
      </c>
      <c r="M88" s="9">
        <v>0</v>
      </c>
      <c r="N88" s="9">
        <v>0</v>
      </c>
    </row>
    <row r="89" spans="1:14" ht="27.75" customHeight="1" x14ac:dyDescent="0.25">
      <c r="A89" s="7">
        <v>2360</v>
      </c>
      <c r="B89" s="8" t="s">
        <v>217</v>
      </c>
      <c r="C89" s="7" t="s">
        <v>172</v>
      </c>
      <c r="D89" s="7" t="s">
        <v>187</v>
      </c>
      <c r="E89" s="7" t="s">
        <v>164</v>
      </c>
      <c r="F89" s="9">
        <f t="shared" ref="F89:N89" si="23">SUM(F91)</f>
        <v>0</v>
      </c>
      <c r="G89" s="9">
        <f t="shared" si="23"/>
        <v>0</v>
      </c>
      <c r="H89" s="9">
        <f t="shared" si="23"/>
        <v>0</v>
      </c>
      <c r="I89" s="9">
        <f t="shared" si="23"/>
        <v>0</v>
      </c>
      <c r="J89" s="9">
        <f t="shared" si="23"/>
        <v>0</v>
      </c>
      <c r="K89" s="9">
        <f t="shared" si="23"/>
        <v>0</v>
      </c>
      <c r="L89" s="9">
        <f t="shared" si="23"/>
        <v>0</v>
      </c>
      <c r="M89" s="9">
        <f t="shared" si="23"/>
        <v>0</v>
      </c>
      <c r="N89" s="9">
        <f t="shared" si="23"/>
        <v>0</v>
      </c>
    </row>
    <row r="90" spans="1:14" ht="27.75" customHeight="1" x14ac:dyDescent="0.25">
      <c r="A90" s="7"/>
      <c r="B90" s="8" t="s">
        <v>167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27.75" customHeight="1" x14ac:dyDescent="0.25">
      <c r="A91" s="7">
        <v>2361</v>
      </c>
      <c r="B91" s="8" t="s">
        <v>217</v>
      </c>
      <c r="C91" s="7" t="s">
        <v>172</v>
      </c>
      <c r="D91" s="7" t="s">
        <v>187</v>
      </c>
      <c r="E91" s="7" t="s">
        <v>163</v>
      </c>
      <c r="F91" s="9">
        <f>SUM(G91,H91)</f>
        <v>0</v>
      </c>
      <c r="G91" s="9">
        <v>0</v>
      </c>
      <c r="H91" s="9">
        <v>0</v>
      </c>
      <c r="I91" s="9">
        <f>SUM(J91,K91)</f>
        <v>0</v>
      </c>
      <c r="J91" s="9">
        <v>0</v>
      </c>
      <c r="K91" s="9">
        <v>0</v>
      </c>
      <c r="L91" s="9">
        <f>SUM(M91,N91)</f>
        <v>0</v>
      </c>
      <c r="M91" s="9">
        <v>0</v>
      </c>
      <c r="N91" s="9">
        <v>0</v>
      </c>
    </row>
    <row r="92" spans="1:14" ht="27.75" customHeight="1" x14ac:dyDescent="0.25">
      <c r="A92" s="7">
        <v>2370</v>
      </c>
      <c r="B92" s="8" t="s">
        <v>218</v>
      </c>
      <c r="C92" s="7" t="s">
        <v>172</v>
      </c>
      <c r="D92" s="7" t="s">
        <v>190</v>
      </c>
      <c r="E92" s="7" t="s">
        <v>164</v>
      </c>
      <c r="F92" s="9">
        <f t="shared" ref="F92:N92" si="24">SUM(F94)</f>
        <v>0</v>
      </c>
      <c r="G92" s="9">
        <f t="shared" si="24"/>
        <v>0</v>
      </c>
      <c r="H92" s="9">
        <f t="shared" si="24"/>
        <v>0</v>
      </c>
      <c r="I92" s="9">
        <f t="shared" si="24"/>
        <v>0</v>
      </c>
      <c r="J92" s="9">
        <f t="shared" si="24"/>
        <v>0</v>
      </c>
      <c r="K92" s="9">
        <f t="shared" si="24"/>
        <v>0</v>
      </c>
      <c r="L92" s="9">
        <f t="shared" si="24"/>
        <v>0</v>
      </c>
      <c r="M92" s="9">
        <f t="shared" si="24"/>
        <v>0</v>
      </c>
      <c r="N92" s="9">
        <f t="shared" si="24"/>
        <v>0</v>
      </c>
    </row>
    <row r="93" spans="1:14" ht="30" customHeight="1" x14ac:dyDescent="0.25">
      <c r="A93" s="7"/>
      <c r="B93" s="8" t="s">
        <v>167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30" customHeight="1" x14ac:dyDescent="0.25">
      <c r="A94" s="7">
        <v>2371</v>
      </c>
      <c r="B94" s="8" t="s">
        <v>218</v>
      </c>
      <c r="C94" s="7" t="s">
        <v>172</v>
      </c>
      <c r="D94" s="7" t="s">
        <v>190</v>
      </c>
      <c r="E94" s="7" t="s">
        <v>163</v>
      </c>
      <c r="F94" s="9">
        <f>SUM(G94,H94)</f>
        <v>0</v>
      </c>
      <c r="G94" s="9">
        <v>0</v>
      </c>
      <c r="H94" s="9">
        <v>0</v>
      </c>
      <c r="I94" s="9">
        <f>SUM(J94,K94)</f>
        <v>0</v>
      </c>
      <c r="J94" s="9">
        <v>0</v>
      </c>
      <c r="K94" s="9">
        <v>0</v>
      </c>
      <c r="L94" s="9">
        <f>SUM(M94,N94)</f>
        <v>0</v>
      </c>
      <c r="M94" s="9">
        <v>0</v>
      </c>
      <c r="N94" s="9">
        <v>0</v>
      </c>
    </row>
    <row r="95" spans="1:14" ht="30" customHeight="1" x14ac:dyDescent="0.25">
      <c r="A95" s="7">
        <v>2380</v>
      </c>
      <c r="B95" s="8" t="s">
        <v>219</v>
      </c>
      <c r="C95" s="7" t="s">
        <v>172</v>
      </c>
      <c r="D95" s="7" t="s">
        <v>192</v>
      </c>
      <c r="E95" s="7" t="s">
        <v>164</v>
      </c>
      <c r="F95" s="9">
        <f t="shared" ref="F95:N95" si="25">SUM(F97)</f>
        <v>0</v>
      </c>
      <c r="G95" s="9">
        <f t="shared" si="25"/>
        <v>0</v>
      </c>
      <c r="H95" s="9">
        <f t="shared" si="25"/>
        <v>0</v>
      </c>
      <c r="I95" s="9">
        <f t="shared" si="25"/>
        <v>0</v>
      </c>
      <c r="J95" s="9">
        <f t="shared" si="25"/>
        <v>0</v>
      </c>
      <c r="K95" s="9">
        <f t="shared" si="25"/>
        <v>0</v>
      </c>
      <c r="L95" s="9">
        <f t="shared" si="25"/>
        <v>0</v>
      </c>
      <c r="M95" s="9">
        <f t="shared" si="25"/>
        <v>0</v>
      </c>
      <c r="N95" s="9">
        <f t="shared" si="25"/>
        <v>0</v>
      </c>
    </row>
    <row r="96" spans="1:14" ht="30" customHeight="1" x14ac:dyDescent="0.25">
      <c r="A96" s="7"/>
      <c r="B96" s="8" t="s">
        <v>167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30" customHeight="1" x14ac:dyDescent="0.25">
      <c r="A97" s="7">
        <v>2381</v>
      </c>
      <c r="B97" s="8" t="s">
        <v>220</v>
      </c>
      <c r="C97" s="7" t="s">
        <v>163</v>
      </c>
      <c r="D97" s="7" t="s">
        <v>192</v>
      </c>
      <c r="E97" s="7" t="s">
        <v>163</v>
      </c>
      <c r="F97" s="9">
        <f>SUM(G97,H97)</f>
        <v>0</v>
      </c>
      <c r="G97" s="9">
        <v>0</v>
      </c>
      <c r="H97" s="9">
        <v>0</v>
      </c>
      <c r="I97" s="9">
        <f>SUM(J97,K97)</f>
        <v>0</v>
      </c>
      <c r="J97" s="9">
        <v>0</v>
      </c>
      <c r="K97" s="9">
        <v>0</v>
      </c>
      <c r="L97" s="9">
        <f>SUM(M97,N97)</f>
        <v>0</v>
      </c>
      <c r="M97" s="9">
        <v>0</v>
      </c>
      <c r="N97" s="9">
        <v>0</v>
      </c>
    </row>
    <row r="98" spans="1:14" ht="39.950000000000003" customHeight="1" x14ac:dyDescent="0.25">
      <c r="A98" s="7">
        <v>2400</v>
      </c>
      <c r="B98" s="8" t="s">
        <v>221</v>
      </c>
      <c r="C98" s="7" t="s">
        <v>181</v>
      </c>
      <c r="D98" s="7" t="s">
        <v>164</v>
      </c>
      <c r="E98" s="7" t="s">
        <v>164</v>
      </c>
      <c r="F98" s="9">
        <f t="shared" ref="F98:N98" si="26">SUM(F100,F104,F110,F118,F123,F130,F133,F139,F148)</f>
        <v>-358484817</v>
      </c>
      <c r="G98" s="9">
        <f t="shared" si="26"/>
        <v>31058585</v>
      </c>
      <c r="H98" s="9">
        <f t="shared" si="26"/>
        <v>-389543402</v>
      </c>
      <c r="I98" s="9">
        <f t="shared" si="26"/>
        <v>920958072</v>
      </c>
      <c r="J98" s="9">
        <f t="shared" si="26"/>
        <v>27058585</v>
      </c>
      <c r="K98" s="9">
        <f t="shared" si="26"/>
        <v>893899487</v>
      </c>
      <c r="L98" s="9">
        <f t="shared" si="26"/>
        <v>1212460832.8</v>
      </c>
      <c r="M98" s="9">
        <f t="shared" si="26"/>
        <v>19057142</v>
      </c>
      <c r="N98" s="9">
        <f t="shared" si="26"/>
        <v>1193403690.8</v>
      </c>
    </row>
    <row r="99" spans="1:14" ht="32.25" customHeight="1" x14ac:dyDescent="0.25">
      <c r="A99" s="7"/>
      <c r="B99" s="8" t="s">
        <v>167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32.25" customHeight="1" x14ac:dyDescent="0.25">
      <c r="A100" s="7">
        <v>2410</v>
      </c>
      <c r="B100" s="8" t="s">
        <v>222</v>
      </c>
      <c r="C100" s="7" t="s">
        <v>181</v>
      </c>
      <c r="D100" s="7" t="s">
        <v>163</v>
      </c>
      <c r="E100" s="7" t="s">
        <v>164</v>
      </c>
      <c r="F100" s="9">
        <f t="shared" ref="F100:N100" si="27">SUM(F102:F103)</f>
        <v>0</v>
      </c>
      <c r="G100" s="9">
        <f t="shared" si="27"/>
        <v>0</v>
      </c>
      <c r="H100" s="9">
        <f t="shared" si="27"/>
        <v>0</v>
      </c>
      <c r="I100" s="9">
        <f t="shared" si="27"/>
        <v>0</v>
      </c>
      <c r="J100" s="9">
        <f t="shared" si="27"/>
        <v>0</v>
      </c>
      <c r="K100" s="9">
        <f t="shared" si="27"/>
        <v>0</v>
      </c>
      <c r="L100" s="9">
        <f t="shared" si="27"/>
        <v>0</v>
      </c>
      <c r="M100" s="9">
        <f t="shared" si="27"/>
        <v>0</v>
      </c>
      <c r="N100" s="9">
        <f t="shared" si="27"/>
        <v>0</v>
      </c>
    </row>
    <row r="101" spans="1:14" ht="32.25" customHeight="1" x14ac:dyDescent="0.25">
      <c r="A101" s="7"/>
      <c r="B101" s="8" t="s">
        <v>167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32.25" customHeight="1" x14ac:dyDescent="0.25">
      <c r="A102" s="7">
        <v>2411</v>
      </c>
      <c r="B102" s="8" t="s">
        <v>223</v>
      </c>
      <c r="C102" s="7" t="s">
        <v>181</v>
      </c>
      <c r="D102" s="7" t="s">
        <v>163</v>
      </c>
      <c r="E102" s="7" t="s">
        <v>163</v>
      </c>
      <c r="F102" s="9">
        <f>SUM(G102,H102)</f>
        <v>0</v>
      </c>
      <c r="G102" s="9">
        <v>0</v>
      </c>
      <c r="H102" s="9">
        <v>0</v>
      </c>
      <c r="I102" s="9">
        <f>SUM(J102,K102)</f>
        <v>0</v>
      </c>
      <c r="J102" s="9">
        <v>0</v>
      </c>
      <c r="K102" s="9">
        <v>0</v>
      </c>
      <c r="L102" s="9">
        <f>SUM(M102,N102)</f>
        <v>0</v>
      </c>
      <c r="M102" s="9">
        <v>0</v>
      </c>
      <c r="N102" s="9">
        <v>0</v>
      </c>
    </row>
    <row r="103" spans="1:14" ht="32.25" customHeight="1" x14ac:dyDescent="0.25">
      <c r="A103" s="7">
        <v>2412</v>
      </c>
      <c r="B103" s="8" t="s">
        <v>224</v>
      </c>
      <c r="C103" s="7" t="s">
        <v>181</v>
      </c>
      <c r="D103" s="7" t="s">
        <v>163</v>
      </c>
      <c r="E103" s="7" t="s">
        <v>170</v>
      </c>
      <c r="F103" s="9">
        <f>SUM(G103,H103)</f>
        <v>0</v>
      </c>
      <c r="G103" s="9">
        <v>0</v>
      </c>
      <c r="H103" s="9">
        <v>0</v>
      </c>
      <c r="I103" s="9">
        <f>SUM(J103,K103)</f>
        <v>0</v>
      </c>
      <c r="J103" s="9">
        <v>0</v>
      </c>
      <c r="K103" s="9">
        <v>0</v>
      </c>
      <c r="L103" s="9">
        <f>SUM(M103,N103)</f>
        <v>0</v>
      </c>
      <c r="M103" s="9">
        <v>0</v>
      </c>
      <c r="N103" s="9">
        <v>0</v>
      </c>
    </row>
    <row r="104" spans="1:14" ht="32.25" customHeight="1" x14ac:dyDescent="0.25">
      <c r="A104" s="7">
        <v>2420</v>
      </c>
      <c r="B104" s="8" t="s">
        <v>225</v>
      </c>
      <c r="C104" s="7" t="s">
        <v>181</v>
      </c>
      <c r="D104" s="7" t="s">
        <v>170</v>
      </c>
      <c r="E104" s="7" t="s">
        <v>164</v>
      </c>
      <c r="F104" s="9">
        <f t="shared" ref="F104:N104" si="28">SUM(F106:F109)</f>
        <v>17558585</v>
      </c>
      <c r="G104" s="9">
        <f t="shared" si="28"/>
        <v>17558585</v>
      </c>
      <c r="H104" s="9">
        <f t="shared" si="28"/>
        <v>0</v>
      </c>
      <c r="I104" s="9">
        <f t="shared" si="28"/>
        <v>637651474</v>
      </c>
      <c r="J104" s="9">
        <f t="shared" si="28"/>
        <v>17558585</v>
      </c>
      <c r="K104" s="9">
        <f t="shared" si="28"/>
        <v>620092889</v>
      </c>
      <c r="L104" s="9">
        <f t="shared" si="28"/>
        <v>408888661</v>
      </c>
      <c r="M104" s="9">
        <f t="shared" si="28"/>
        <v>12057142</v>
      </c>
      <c r="N104" s="9">
        <f t="shared" si="28"/>
        <v>396831519</v>
      </c>
    </row>
    <row r="105" spans="1:14" ht="32.25" customHeight="1" x14ac:dyDescent="0.25">
      <c r="A105" s="7"/>
      <c r="B105" s="8" t="s">
        <v>167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32.25" customHeight="1" x14ac:dyDescent="0.25">
      <c r="A106" s="7">
        <v>2421</v>
      </c>
      <c r="B106" s="8" t="s">
        <v>226</v>
      </c>
      <c r="C106" s="7" t="s">
        <v>181</v>
      </c>
      <c r="D106" s="7" t="s">
        <v>170</v>
      </c>
      <c r="E106" s="7" t="s">
        <v>163</v>
      </c>
      <c r="F106" s="9">
        <f>SUM(G106,H106)</f>
        <v>17558585</v>
      </c>
      <c r="G106" s="9">
        <v>17558585</v>
      </c>
      <c r="H106" s="9">
        <v>0</v>
      </c>
      <c r="I106" s="9">
        <f>SUM(J106,K106)</f>
        <v>17558585</v>
      </c>
      <c r="J106" s="9">
        <v>17558585</v>
      </c>
      <c r="K106" s="9">
        <v>0</v>
      </c>
      <c r="L106" s="9">
        <f>SUM(M106,N106)</f>
        <v>12057142</v>
      </c>
      <c r="M106" s="9">
        <v>12057142</v>
      </c>
      <c r="N106" s="9">
        <v>0</v>
      </c>
    </row>
    <row r="107" spans="1:14" ht="28.5" customHeight="1" x14ac:dyDescent="0.25">
      <c r="A107" s="7">
        <v>2422</v>
      </c>
      <c r="B107" s="8" t="s">
        <v>227</v>
      </c>
      <c r="C107" s="7" t="s">
        <v>181</v>
      </c>
      <c r="D107" s="7" t="s">
        <v>170</v>
      </c>
      <c r="E107" s="7" t="s">
        <v>170</v>
      </c>
      <c r="F107" s="9">
        <f>SUM(G107,H107)</f>
        <v>0</v>
      </c>
      <c r="G107" s="9">
        <v>0</v>
      </c>
      <c r="H107" s="9">
        <v>0</v>
      </c>
      <c r="I107" s="9">
        <f>SUM(J107,K107)</f>
        <v>0</v>
      </c>
      <c r="J107" s="9">
        <v>0</v>
      </c>
      <c r="K107" s="9">
        <v>0</v>
      </c>
      <c r="L107" s="9">
        <f>SUM(M107,N107)</f>
        <v>0</v>
      </c>
      <c r="M107" s="9">
        <v>0</v>
      </c>
      <c r="N107" s="9">
        <v>0</v>
      </c>
    </row>
    <row r="108" spans="1:14" ht="28.5" customHeight="1" x14ac:dyDescent="0.25">
      <c r="A108" s="7">
        <v>2423</v>
      </c>
      <c r="B108" s="8" t="s">
        <v>228</v>
      </c>
      <c r="C108" s="7" t="s">
        <v>181</v>
      </c>
      <c r="D108" s="7" t="s">
        <v>170</v>
      </c>
      <c r="E108" s="7" t="s">
        <v>172</v>
      </c>
      <c r="F108" s="9">
        <f>SUM(G108,H108)</f>
        <v>0</v>
      </c>
      <c r="G108" s="9">
        <v>0</v>
      </c>
      <c r="H108" s="9">
        <v>0</v>
      </c>
      <c r="I108" s="9">
        <f>SUM(J108,K108)</f>
        <v>0</v>
      </c>
      <c r="J108" s="9">
        <v>0</v>
      </c>
      <c r="K108" s="9">
        <v>0</v>
      </c>
      <c r="L108" s="9">
        <f>SUM(M108,N108)</f>
        <v>0</v>
      </c>
      <c r="M108" s="9">
        <v>0</v>
      </c>
      <c r="N108" s="9">
        <v>0</v>
      </c>
    </row>
    <row r="109" spans="1:14" ht="28.5" customHeight="1" x14ac:dyDescent="0.25">
      <c r="A109" s="7">
        <v>2424</v>
      </c>
      <c r="B109" s="8" t="s">
        <v>229</v>
      </c>
      <c r="C109" s="7" t="s">
        <v>181</v>
      </c>
      <c r="D109" s="7" t="s">
        <v>170</v>
      </c>
      <c r="E109" s="7" t="s">
        <v>181</v>
      </c>
      <c r="F109" s="9">
        <f>SUM(G109,H109)</f>
        <v>0</v>
      </c>
      <c r="G109" s="9">
        <v>0</v>
      </c>
      <c r="H109" s="9">
        <v>0</v>
      </c>
      <c r="I109" s="9">
        <f>SUM(J109,K109)</f>
        <v>620092889</v>
      </c>
      <c r="J109" s="9">
        <v>0</v>
      </c>
      <c r="K109" s="9">
        <v>620092889</v>
      </c>
      <c r="L109" s="9">
        <f>SUM(M109,N109)</f>
        <v>396831519</v>
      </c>
      <c r="M109" s="9">
        <v>0</v>
      </c>
      <c r="N109" s="9">
        <v>396831519</v>
      </c>
    </row>
    <row r="110" spans="1:14" ht="28.5" customHeight="1" x14ac:dyDescent="0.25">
      <c r="A110" s="7">
        <v>2430</v>
      </c>
      <c r="B110" s="8" t="s">
        <v>230</v>
      </c>
      <c r="C110" s="7" t="s">
        <v>181</v>
      </c>
      <c r="D110" s="7" t="s">
        <v>172</v>
      </c>
      <c r="E110" s="7" t="s">
        <v>164</v>
      </c>
      <c r="F110" s="9">
        <f t="shared" ref="F110:N110" si="29">SUM(F112:F117)</f>
        <v>46363600</v>
      </c>
      <c r="G110" s="9">
        <f t="shared" si="29"/>
        <v>7500000</v>
      </c>
      <c r="H110" s="9">
        <f t="shared" si="29"/>
        <v>38863600</v>
      </c>
      <c r="I110" s="9">
        <f t="shared" si="29"/>
        <v>75628100</v>
      </c>
      <c r="J110" s="9">
        <f t="shared" si="29"/>
        <v>7500000</v>
      </c>
      <c r="K110" s="9">
        <f t="shared" si="29"/>
        <v>68128100</v>
      </c>
      <c r="L110" s="9">
        <f t="shared" si="29"/>
        <v>60798821</v>
      </c>
      <c r="M110" s="9">
        <f t="shared" si="29"/>
        <v>7000000</v>
      </c>
      <c r="N110" s="9">
        <f t="shared" si="29"/>
        <v>53798821</v>
      </c>
    </row>
    <row r="111" spans="1:14" ht="28.5" customHeight="1" x14ac:dyDescent="0.25">
      <c r="A111" s="7"/>
      <c r="B111" s="8" t="s">
        <v>167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28.5" customHeight="1" x14ac:dyDescent="0.25">
      <c r="A112" s="7">
        <v>2431</v>
      </c>
      <c r="B112" s="8" t="s">
        <v>231</v>
      </c>
      <c r="C112" s="7" t="s">
        <v>181</v>
      </c>
      <c r="D112" s="7" t="s">
        <v>172</v>
      </c>
      <c r="E112" s="7" t="s">
        <v>163</v>
      </c>
      <c r="F112" s="9">
        <f t="shared" ref="F112:F117" si="30">SUM(G112,H112)</f>
        <v>0</v>
      </c>
      <c r="G112" s="9">
        <v>0</v>
      </c>
      <c r="H112" s="9">
        <v>0</v>
      </c>
      <c r="I112" s="9">
        <f t="shared" ref="I112:I117" si="31">SUM(J112,K112)</f>
        <v>0</v>
      </c>
      <c r="J112" s="9">
        <v>0</v>
      </c>
      <c r="K112" s="9">
        <v>0</v>
      </c>
      <c r="L112" s="9">
        <f t="shared" ref="L112:L117" si="32">SUM(M112,N112)</f>
        <v>0</v>
      </c>
      <c r="M112" s="9">
        <v>0</v>
      </c>
      <c r="N112" s="9">
        <v>0</v>
      </c>
    </row>
    <row r="113" spans="1:14" ht="28.5" customHeight="1" x14ac:dyDescent="0.25">
      <c r="A113" s="7">
        <v>2432</v>
      </c>
      <c r="B113" s="8" t="s">
        <v>232</v>
      </c>
      <c r="C113" s="7" t="s">
        <v>181</v>
      </c>
      <c r="D113" s="7" t="s">
        <v>172</v>
      </c>
      <c r="E113" s="7" t="s">
        <v>170</v>
      </c>
      <c r="F113" s="9">
        <f t="shared" si="30"/>
        <v>46363600</v>
      </c>
      <c r="G113" s="9">
        <v>7500000</v>
      </c>
      <c r="H113" s="9">
        <v>38863600</v>
      </c>
      <c r="I113" s="9">
        <f t="shared" si="31"/>
        <v>68128100</v>
      </c>
      <c r="J113" s="9">
        <v>0</v>
      </c>
      <c r="K113" s="9">
        <v>68128100</v>
      </c>
      <c r="L113" s="9">
        <f t="shared" si="32"/>
        <v>53798821</v>
      </c>
      <c r="M113" s="9">
        <v>0</v>
      </c>
      <c r="N113" s="9">
        <v>53798821</v>
      </c>
    </row>
    <row r="114" spans="1:14" ht="28.5" customHeight="1" x14ac:dyDescent="0.25">
      <c r="A114" s="7">
        <v>2433</v>
      </c>
      <c r="B114" s="8" t="s">
        <v>233</v>
      </c>
      <c r="C114" s="7" t="s">
        <v>181</v>
      </c>
      <c r="D114" s="7" t="s">
        <v>172</v>
      </c>
      <c r="E114" s="7" t="s">
        <v>172</v>
      </c>
      <c r="F114" s="9">
        <f t="shared" si="30"/>
        <v>0</v>
      </c>
      <c r="G114" s="9">
        <v>0</v>
      </c>
      <c r="H114" s="9">
        <v>0</v>
      </c>
      <c r="I114" s="9">
        <f t="shared" si="31"/>
        <v>0</v>
      </c>
      <c r="J114" s="9">
        <v>0</v>
      </c>
      <c r="K114" s="9">
        <v>0</v>
      </c>
      <c r="L114" s="9">
        <f t="shared" si="32"/>
        <v>0</v>
      </c>
      <c r="M114" s="9">
        <v>0</v>
      </c>
      <c r="N114" s="9">
        <v>0</v>
      </c>
    </row>
    <row r="115" spans="1:14" ht="28.5" customHeight="1" x14ac:dyDescent="0.25">
      <c r="A115" s="7">
        <v>2434</v>
      </c>
      <c r="B115" s="8" t="s">
        <v>234</v>
      </c>
      <c r="C115" s="7" t="s">
        <v>181</v>
      </c>
      <c r="D115" s="7" t="s">
        <v>172</v>
      </c>
      <c r="E115" s="7" t="s">
        <v>181</v>
      </c>
      <c r="F115" s="9">
        <f t="shared" si="30"/>
        <v>0</v>
      </c>
      <c r="G115" s="9">
        <v>0</v>
      </c>
      <c r="H115" s="9">
        <v>0</v>
      </c>
      <c r="I115" s="9">
        <f t="shared" si="31"/>
        <v>0</v>
      </c>
      <c r="J115" s="9">
        <v>0</v>
      </c>
      <c r="K115" s="9">
        <v>0</v>
      </c>
      <c r="L115" s="9">
        <f t="shared" si="32"/>
        <v>0</v>
      </c>
      <c r="M115" s="9">
        <v>0</v>
      </c>
      <c r="N115" s="9">
        <v>0</v>
      </c>
    </row>
    <row r="116" spans="1:14" ht="28.5" customHeight="1" x14ac:dyDescent="0.25">
      <c r="A116" s="7">
        <v>2435</v>
      </c>
      <c r="B116" s="8" t="s">
        <v>235</v>
      </c>
      <c r="C116" s="7" t="s">
        <v>181</v>
      </c>
      <c r="D116" s="7" t="s">
        <v>172</v>
      </c>
      <c r="E116" s="7" t="s">
        <v>184</v>
      </c>
      <c r="F116" s="9">
        <f t="shared" si="30"/>
        <v>0</v>
      </c>
      <c r="G116" s="9">
        <v>0</v>
      </c>
      <c r="H116" s="9">
        <v>0</v>
      </c>
      <c r="I116" s="9">
        <f t="shared" si="31"/>
        <v>0</v>
      </c>
      <c r="J116" s="9">
        <v>0</v>
      </c>
      <c r="K116" s="9">
        <v>0</v>
      </c>
      <c r="L116" s="9">
        <f t="shared" si="32"/>
        <v>0</v>
      </c>
      <c r="M116" s="9">
        <v>0</v>
      </c>
      <c r="N116" s="9">
        <v>0</v>
      </c>
    </row>
    <row r="117" spans="1:14" ht="28.5" customHeight="1" x14ac:dyDescent="0.25">
      <c r="A117" s="7">
        <v>2436</v>
      </c>
      <c r="B117" s="8" t="s">
        <v>236</v>
      </c>
      <c r="C117" s="7" t="s">
        <v>181</v>
      </c>
      <c r="D117" s="7" t="s">
        <v>172</v>
      </c>
      <c r="E117" s="7" t="s">
        <v>187</v>
      </c>
      <c r="F117" s="9">
        <f t="shared" si="30"/>
        <v>0</v>
      </c>
      <c r="G117" s="9">
        <v>0</v>
      </c>
      <c r="H117" s="9">
        <v>0</v>
      </c>
      <c r="I117" s="9">
        <f t="shared" si="31"/>
        <v>7500000</v>
      </c>
      <c r="J117" s="9">
        <v>7500000</v>
      </c>
      <c r="K117" s="9">
        <v>0</v>
      </c>
      <c r="L117" s="9">
        <f t="shared" si="32"/>
        <v>7000000</v>
      </c>
      <c r="M117" s="9">
        <v>7000000</v>
      </c>
      <c r="N117" s="9">
        <v>0</v>
      </c>
    </row>
    <row r="118" spans="1:14" ht="39.950000000000003" customHeight="1" x14ac:dyDescent="0.25">
      <c r="A118" s="7">
        <v>2440</v>
      </c>
      <c r="B118" s="8" t="s">
        <v>237</v>
      </c>
      <c r="C118" s="7" t="s">
        <v>181</v>
      </c>
      <c r="D118" s="7" t="s">
        <v>181</v>
      </c>
      <c r="E118" s="7" t="s">
        <v>164</v>
      </c>
      <c r="F118" s="9">
        <f t="shared" ref="F118:N118" si="33">SUM(F120:F122)</f>
        <v>0</v>
      </c>
      <c r="G118" s="9">
        <f t="shared" si="33"/>
        <v>0</v>
      </c>
      <c r="H118" s="9">
        <f t="shared" si="33"/>
        <v>0</v>
      </c>
      <c r="I118" s="9">
        <f t="shared" si="33"/>
        <v>0</v>
      </c>
      <c r="J118" s="9">
        <f t="shared" si="33"/>
        <v>0</v>
      </c>
      <c r="K118" s="9">
        <f t="shared" si="33"/>
        <v>0</v>
      </c>
      <c r="L118" s="9">
        <f t="shared" si="33"/>
        <v>0</v>
      </c>
      <c r="M118" s="9">
        <f t="shared" si="33"/>
        <v>0</v>
      </c>
      <c r="N118" s="9">
        <f t="shared" si="33"/>
        <v>0</v>
      </c>
    </row>
    <row r="119" spans="1:14" ht="25.5" customHeight="1" x14ac:dyDescent="0.25">
      <c r="A119" s="7"/>
      <c r="B119" s="8" t="s">
        <v>167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25.5" customHeight="1" x14ac:dyDescent="0.25">
      <c r="A120" s="7">
        <v>2441</v>
      </c>
      <c r="B120" s="8" t="s">
        <v>238</v>
      </c>
      <c r="C120" s="7" t="s">
        <v>181</v>
      </c>
      <c r="D120" s="7" t="s">
        <v>181</v>
      </c>
      <c r="E120" s="7" t="s">
        <v>163</v>
      </c>
      <c r="F120" s="9">
        <f>SUM(G120,H120)</f>
        <v>0</v>
      </c>
      <c r="G120" s="9">
        <v>0</v>
      </c>
      <c r="H120" s="9">
        <v>0</v>
      </c>
      <c r="I120" s="9">
        <f>SUM(J120,K120)</f>
        <v>0</v>
      </c>
      <c r="J120" s="9">
        <v>0</v>
      </c>
      <c r="K120" s="9">
        <v>0</v>
      </c>
      <c r="L120" s="9">
        <f>SUM(M120,N120)</f>
        <v>0</v>
      </c>
      <c r="M120" s="9">
        <v>0</v>
      </c>
      <c r="N120" s="9">
        <v>0</v>
      </c>
    </row>
    <row r="121" spans="1:14" ht="25.5" customHeight="1" x14ac:dyDescent="0.25">
      <c r="A121" s="7">
        <v>2442</v>
      </c>
      <c r="B121" s="8" t="s">
        <v>239</v>
      </c>
      <c r="C121" s="7" t="s">
        <v>181</v>
      </c>
      <c r="D121" s="7" t="s">
        <v>181</v>
      </c>
      <c r="E121" s="7" t="s">
        <v>170</v>
      </c>
      <c r="F121" s="9">
        <f>SUM(G121,H121)</f>
        <v>0</v>
      </c>
      <c r="G121" s="9">
        <v>0</v>
      </c>
      <c r="H121" s="9">
        <v>0</v>
      </c>
      <c r="I121" s="9">
        <f>SUM(J121,K121)</f>
        <v>0</v>
      </c>
      <c r="J121" s="9">
        <v>0</v>
      </c>
      <c r="K121" s="9">
        <v>0</v>
      </c>
      <c r="L121" s="9">
        <f>SUM(M121,N121)</f>
        <v>0</v>
      </c>
      <c r="M121" s="9">
        <v>0</v>
      </c>
      <c r="N121" s="9">
        <v>0</v>
      </c>
    </row>
    <row r="122" spans="1:14" ht="25.5" customHeight="1" x14ac:dyDescent="0.25">
      <c r="A122" s="7">
        <v>2443</v>
      </c>
      <c r="B122" s="8" t="s">
        <v>240</v>
      </c>
      <c r="C122" s="7" t="s">
        <v>181</v>
      </c>
      <c r="D122" s="7" t="s">
        <v>181</v>
      </c>
      <c r="E122" s="7" t="s">
        <v>172</v>
      </c>
      <c r="F122" s="9">
        <f>SUM(G122,H122)</f>
        <v>0</v>
      </c>
      <c r="G122" s="9">
        <v>0</v>
      </c>
      <c r="H122" s="9">
        <v>0</v>
      </c>
      <c r="I122" s="9">
        <f>SUM(J122,K122)</f>
        <v>0</v>
      </c>
      <c r="J122" s="9">
        <v>0</v>
      </c>
      <c r="K122" s="9">
        <v>0</v>
      </c>
      <c r="L122" s="9">
        <f>SUM(M122,N122)</f>
        <v>0</v>
      </c>
      <c r="M122" s="9">
        <v>0</v>
      </c>
      <c r="N122" s="9">
        <v>0</v>
      </c>
    </row>
    <row r="123" spans="1:14" ht="25.5" customHeight="1" x14ac:dyDescent="0.25">
      <c r="A123" s="7">
        <v>2450</v>
      </c>
      <c r="B123" s="8" t="s">
        <v>241</v>
      </c>
      <c r="C123" s="7" t="s">
        <v>181</v>
      </c>
      <c r="D123" s="7" t="s">
        <v>184</v>
      </c>
      <c r="E123" s="7" t="s">
        <v>164</v>
      </c>
      <c r="F123" s="9">
        <f t="shared" ref="F123:N123" si="34">SUM(F125:F129)</f>
        <v>321592998</v>
      </c>
      <c r="G123" s="9">
        <f t="shared" si="34"/>
        <v>6000000</v>
      </c>
      <c r="H123" s="9">
        <f t="shared" si="34"/>
        <v>315592998</v>
      </c>
      <c r="I123" s="9">
        <f t="shared" si="34"/>
        <v>1451678498</v>
      </c>
      <c r="J123" s="9">
        <f t="shared" si="34"/>
        <v>2000000</v>
      </c>
      <c r="K123" s="9">
        <f t="shared" si="34"/>
        <v>1449678498</v>
      </c>
      <c r="L123" s="9">
        <f t="shared" si="34"/>
        <v>907129870</v>
      </c>
      <c r="M123" s="9">
        <f t="shared" si="34"/>
        <v>0</v>
      </c>
      <c r="N123" s="9">
        <f t="shared" si="34"/>
        <v>907129870</v>
      </c>
    </row>
    <row r="124" spans="1:14" ht="25.5" customHeight="1" x14ac:dyDescent="0.25">
      <c r="A124" s="7"/>
      <c r="B124" s="8" t="s">
        <v>167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25.5" customHeight="1" x14ac:dyDescent="0.25">
      <c r="A125" s="7">
        <v>2451</v>
      </c>
      <c r="B125" s="8" t="s">
        <v>242</v>
      </c>
      <c r="C125" s="7" t="s">
        <v>181</v>
      </c>
      <c r="D125" s="7" t="s">
        <v>184</v>
      </c>
      <c r="E125" s="7" t="s">
        <v>163</v>
      </c>
      <c r="F125" s="9">
        <f>SUM(G125,H125)</f>
        <v>321592998</v>
      </c>
      <c r="G125" s="9">
        <v>6000000</v>
      </c>
      <c r="H125" s="9">
        <v>315592998</v>
      </c>
      <c r="I125" s="9">
        <f>SUM(J125,K125)</f>
        <v>1451678498</v>
      </c>
      <c r="J125" s="9">
        <v>2000000</v>
      </c>
      <c r="K125" s="9">
        <v>1449678498</v>
      </c>
      <c r="L125" s="9">
        <f>SUM(M125,N125)</f>
        <v>907129870</v>
      </c>
      <c r="M125" s="9">
        <v>0</v>
      </c>
      <c r="N125" s="9">
        <v>907129870</v>
      </c>
    </row>
    <row r="126" spans="1:14" ht="25.5" customHeight="1" x14ac:dyDescent="0.25">
      <c r="A126" s="7">
        <v>2452</v>
      </c>
      <c r="B126" s="8" t="s">
        <v>243</v>
      </c>
      <c r="C126" s="7" t="s">
        <v>181</v>
      </c>
      <c r="D126" s="7" t="s">
        <v>184</v>
      </c>
      <c r="E126" s="7" t="s">
        <v>170</v>
      </c>
      <c r="F126" s="9">
        <f>SUM(G126,H126)</f>
        <v>0</v>
      </c>
      <c r="G126" s="9">
        <v>0</v>
      </c>
      <c r="H126" s="9">
        <v>0</v>
      </c>
      <c r="I126" s="9">
        <f>SUM(J126,K126)</f>
        <v>0</v>
      </c>
      <c r="J126" s="9">
        <v>0</v>
      </c>
      <c r="K126" s="9">
        <v>0</v>
      </c>
      <c r="L126" s="9">
        <f>SUM(M126,N126)</f>
        <v>0</v>
      </c>
      <c r="M126" s="9">
        <v>0</v>
      </c>
      <c r="N126" s="9">
        <v>0</v>
      </c>
    </row>
    <row r="127" spans="1:14" ht="25.5" customHeight="1" x14ac:dyDescent="0.25">
      <c r="A127" s="7">
        <v>2453</v>
      </c>
      <c r="B127" s="8" t="s">
        <v>244</v>
      </c>
      <c r="C127" s="7" t="s">
        <v>181</v>
      </c>
      <c r="D127" s="7" t="s">
        <v>184</v>
      </c>
      <c r="E127" s="7" t="s">
        <v>172</v>
      </c>
      <c r="F127" s="9">
        <f>SUM(G127,H127)</f>
        <v>0</v>
      </c>
      <c r="G127" s="9">
        <v>0</v>
      </c>
      <c r="H127" s="9">
        <v>0</v>
      </c>
      <c r="I127" s="9">
        <f>SUM(J127,K127)</f>
        <v>0</v>
      </c>
      <c r="J127" s="9">
        <v>0</v>
      </c>
      <c r="K127" s="9">
        <v>0</v>
      </c>
      <c r="L127" s="9">
        <f>SUM(M127,N127)</f>
        <v>0</v>
      </c>
      <c r="M127" s="9">
        <v>0</v>
      </c>
      <c r="N127" s="9">
        <v>0</v>
      </c>
    </row>
    <row r="128" spans="1:14" ht="25.5" customHeight="1" x14ac:dyDescent="0.25">
      <c r="A128" s="7">
        <v>2454</v>
      </c>
      <c r="B128" s="8" t="s">
        <v>245</v>
      </c>
      <c r="C128" s="7" t="s">
        <v>181</v>
      </c>
      <c r="D128" s="7" t="s">
        <v>184</v>
      </c>
      <c r="E128" s="7" t="s">
        <v>181</v>
      </c>
      <c r="F128" s="9">
        <f>SUM(G128,H128)</f>
        <v>0</v>
      </c>
      <c r="G128" s="9">
        <v>0</v>
      </c>
      <c r="H128" s="9">
        <v>0</v>
      </c>
      <c r="I128" s="9">
        <f>SUM(J128,K128)</f>
        <v>0</v>
      </c>
      <c r="J128" s="9">
        <v>0</v>
      </c>
      <c r="K128" s="9">
        <v>0</v>
      </c>
      <c r="L128" s="9">
        <f>SUM(M128,N128)</f>
        <v>0</v>
      </c>
      <c r="M128" s="9">
        <v>0</v>
      </c>
      <c r="N128" s="9">
        <v>0</v>
      </c>
    </row>
    <row r="129" spans="1:14" ht="25.5" customHeight="1" x14ac:dyDescent="0.25">
      <c r="A129" s="7">
        <v>2455</v>
      </c>
      <c r="B129" s="8" t="s">
        <v>246</v>
      </c>
      <c r="C129" s="7" t="s">
        <v>181</v>
      </c>
      <c r="D129" s="7" t="s">
        <v>184</v>
      </c>
      <c r="E129" s="7" t="s">
        <v>184</v>
      </c>
      <c r="F129" s="9">
        <f>SUM(G129,H129)</f>
        <v>0</v>
      </c>
      <c r="G129" s="9">
        <v>0</v>
      </c>
      <c r="H129" s="9">
        <v>0</v>
      </c>
      <c r="I129" s="9">
        <f>SUM(J129,K129)</f>
        <v>0</v>
      </c>
      <c r="J129" s="9">
        <v>0</v>
      </c>
      <c r="K129" s="9">
        <v>0</v>
      </c>
      <c r="L129" s="9">
        <f>SUM(M129,N129)</f>
        <v>0</v>
      </c>
      <c r="M129" s="9">
        <v>0</v>
      </c>
      <c r="N129" s="9">
        <v>0</v>
      </c>
    </row>
    <row r="130" spans="1:14" ht="25.5" customHeight="1" x14ac:dyDescent="0.25">
      <c r="A130" s="7">
        <v>2460</v>
      </c>
      <c r="B130" s="8" t="s">
        <v>247</v>
      </c>
      <c r="C130" s="7" t="s">
        <v>181</v>
      </c>
      <c r="D130" s="7" t="s">
        <v>187</v>
      </c>
      <c r="E130" s="7" t="s">
        <v>164</v>
      </c>
      <c r="F130" s="9">
        <f t="shared" ref="F130:N130" si="35">SUM(F132)</f>
        <v>0</v>
      </c>
      <c r="G130" s="9">
        <f t="shared" si="35"/>
        <v>0</v>
      </c>
      <c r="H130" s="9">
        <f t="shared" si="35"/>
        <v>0</v>
      </c>
      <c r="I130" s="9">
        <f t="shared" si="35"/>
        <v>0</v>
      </c>
      <c r="J130" s="9">
        <f t="shared" si="35"/>
        <v>0</v>
      </c>
      <c r="K130" s="9">
        <f t="shared" si="35"/>
        <v>0</v>
      </c>
      <c r="L130" s="9">
        <f t="shared" si="35"/>
        <v>0</v>
      </c>
      <c r="M130" s="9">
        <f t="shared" si="35"/>
        <v>0</v>
      </c>
      <c r="N130" s="9">
        <f t="shared" si="35"/>
        <v>0</v>
      </c>
    </row>
    <row r="131" spans="1:14" ht="25.5" customHeight="1" x14ac:dyDescent="0.25">
      <c r="A131" s="7"/>
      <c r="B131" s="8" t="s">
        <v>167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25.5" customHeight="1" x14ac:dyDescent="0.25">
      <c r="A132" s="7">
        <v>2461</v>
      </c>
      <c r="B132" s="8" t="s">
        <v>247</v>
      </c>
      <c r="C132" s="7" t="s">
        <v>181</v>
      </c>
      <c r="D132" s="7" t="s">
        <v>187</v>
      </c>
      <c r="E132" s="7" t="s">
        <v>163</v>
      </c>
      <c r="F132" s="9">
        <f>SUM(G132,H132)</f>
        <v>0</v>
      </c>
      <c r="G132" s="9">
        <v>0</v>
      </c>
      <c r="H132" s="9">
        <v>0</v>
      </c>
      <c r="I132" s="9">
        <f>SUM(J132,K132)</f>
        <v>0</v>
      </c>
      <c r="J132" s="9">
        <v>0</v>
      </c>
      <c r="K132" s="9">
        <v>0</v>
      </c>
      <c r="L132" s="9">
        <f>SUM(M132,N132)</f>
        <v>0</v>
      </c>
      <c r="M132" s="9">
        <v>0</v>
      </c>
      <c r="N132" s="9">
        <v>0</v>
      </c>
    </row>
    <row r="133" spans="1:14" ht="25.5" customHeight="1" x14ac:dyDescent="0.25">
      <c r="A133" s="7">
        <v>2470</v>
      </c>
      <c r="B133" s="8" t="s">
        <v>248</v>
      </c>
      <c r="C133" s="7" t="s">
        <v>181</v>
      </c>
      <c r="D133" s="7" t="s">
        <v>190</v>
      </c>
      <c r="E133" s="7" t="s">
        <v>164</v>
      </c>
      <c r="F133" s="9">
        <f t="shared" ref="F133:N133" si="36">SUM(F135:F138)</f>
        <v>0</v>
      </c>
      <c r="G133" s="9">
        <f t="shared" si="36"/>
        <v>0</v>
      </c>
      <c r="H133" s="9">
        <f t="shared" si="36"/>
        <v>0</v>
      </c>
      <c r="I133" s="9">
        <f t="shared" si="36"/>
        <v>0</v>
      </c>
      <c r="J133" s="9">
        <f t="shared" si="36"/>
        <v>0</v>
      </c>
      <c r="K133" s="9">
        <f t="shared" si="36"/>
        <v>0</v>
      </c>
      <c r="L133" s="9">
        <f t="shared" si="36"/>
        <v>0</v>
      </c>
      <c r="M133" s="9">
        <f t="shared" si="36"/>
        <v>0</v>
      </c>
      <c r="N133" s="9">
        <f t="shared" si="36"/>
        <v>0</v>
      </c>
    </row>
    <row r="134" spans="1:14" ht="25.5" customHeight="1" x14ac:dyDescent="0.25">
      <c r="A134" s="7"/>
      <c r="B134" s="8" t="s">
        <v>167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25.5" customHeight="1" x14ac:dyDescent="0.25">
      <c r="A135" s="7">
        <v>2471</v>
      </c>
      <c r="B135" s="8" t="s">
        <v>249</v>
      </c>
      <c r="C135" s="7" t="s">
        <v>181</v>
      </c>
      <c r="D135" s="7" t="s">
        <v>190</v>
      </c>
      <c r="E135" s="7" t="s">
        <v>163</v>
      </c>
      <c r="F135" s="9">
        <f>SUM(G135,H135)</f>
        <v>0</v>
      </c>
      <c r="G135" s="9">
        <v>0</v>
      </c>
      <c r="H135" s="9">
        <v>0</v>
      </c>
      <c r="I135" s="9">
        <f>SUM(J135,K135)</f>
        <v>0</v>
      </c>
      <c r="J135" s="9">
        <v>0</v>
      </c>
      <c r="K135" s="9">
        <v>0</v>
      </c>
      <c r="L135" s="9">
        <f>SUM(M135,N135)</f>
        <v>0</v>
      </c>
      <c r="M135" s="9">
        <v>0</v>
      </c>
      <c r="N135" s="9">
        <v>0</v>
      </c>
    </row>
    <row r="136" spans="1:14" ht="25.5" customHeight="1" x14ac:dyDescent="0.25">
      <c r="A136" s="7">
        <v>2472</v>
      </c>
      <c r="B136" s="8" t="s">
        <v>250</v>
      </c>
      <c r="C136" s="7" t="s">
        <v>181</v>
      </c>
      <c r="D136" s="7" t="s">
        <v>190</v>
      </c>
      <c r="E136" s="7" t="s">
        <v>170</v>
      </c>
      <c r="F136" s="9">
        <f>SUM(G136,H136)</f>
        <v>0</v>
      </c>
      <c r="G136" s="9">
        <v>0</v>
      </c>
      <c r="H136" s="9">
        <v>0</v>
      </c>
      <c r="I136" s="9">
        <f>SUM(J136,K136)</f>
        <v>0</v>
      </c>
      <c r="J136" s="9">
        <v>0</v>
      </c>
      <c r="K136" s="9">
        <v>0</v>
      </c>
      <c r="L136" s="9">
        <f>SUM(M136,N136)</f>
        <v>0</v>
      </c>
      <c r="M136" s="9">
        <v>0</v>
      </c>
      <c r="N136" s="9">
        <v>0</v>
      </c>
    </row>
    <row r="137" spans="1:14" ht="25.5" customHeight="1" x14ac:dyDescent="0.25">
      <c r="A137" s="7">
        <v>2473</v>
      </c>
      <c r="B137" s="8" t="s">
        <v>251</v>
      </c>
      <c r="C137" s="7" t="s">
        <v>181</v>
      </c>
      <c r="D137" s="7" t="s">
        <v>190</v>
      </c>
      <c r="E137" s="7" t="s">
        <v>172</v>
      </c>
      <c r="F137" s="9">
        <f>SUM(G137,H137)</f>
        <v>0</v>
      </c>
      <c r="G137" s="9">
        <v>0</v>
      </c>
      <c r="H137" s="9">
        <v>0</v>
      </c>
      <c r="I137" s="9">
        <f>SUM(J137,K137)</f>
        <v>0</v>
      </c>
      <c r="J137" s="9">
        <v>0</v>
      </c>
      <c r="K137" s="9">
        <v>0</v>
      </c>
      <c r="L137" s="9">
        <f>SUM(M137,N137)</f>
        <v>0</v>
      </c>
      <c r="M137" s="9">
        <v>0</v>
      </c>
      <c r="N137" s="9">
        <v>0</v>
      </c>
    </row>
    <row r="138" spans="1:14" ht="25.5" customHeight="1" x14ac:dyDescent="0.25">
      <c r="A138" s="7">
        <v>2474</v>
      </c>
      <c r="B138" s="8" t="s">
        <v>252</v>
      </c>
      <c r="C138" s="7" t="s">
        <v>181</v>
      </c>
      <c r="D138" s="7" t="s">
        <v>190</v>
      </c>
      <c r="E138" s="7" t="s">
        <v>181</v>
      </c>
      <c r="F138" s="9">
        <f>SUM(G138,H138)</f>
        <v>0</v>
      </c>
      <c r="G138" s="9">
        <v>0</v>
      </c>
      <c r="H138" s="9">
        <v>0</v>
      </c>
      <c r="I138" s="9">
        <f>SUM(J138,K138)</f>
        <v>0</v>
      </c>
      <c r="J138" s="9">
        <v>0</v>
      </c>
      <c r="K138" s="9">
        <v>0</v>
      </c>
      <c r="L138" s="9">
        <f>SUM(M138,N138)</f>
        <v>0</v>
      </c>
      <c r="M138" s="9">
        <v>0</v>
      </c>
      <c r="N138" s="9">
        <v>0</v>
      </c>
    </row>
    <row r="139" spans="1:14" ht="39.950000000000003" customHeight="1" x14ac:dyDescent="0.25">
      <c r="A139" s="7">
        <v>2480</v>
      </c>
      <c r="B139" s="8" t="s">
        <v>253</v>
      </c>
      <c r="C139" s="7" t="s">
        <v>181</v>
      </c>
      <c r="D139" s="7" t="s">
        <v>192</v>
      </c>
      <c r="E139" s="7" t="s">
        <v>164</v>
      </c>
      <c r="F139" s="9">
        <f t="shared" ref="F139:N139" si="37">SUM(F141:F147)</f>
        <v>0</v>
      </c>
      <c r="G139" s="9">
        <f t="shared" si="37"/>
        <v>0</v>
      </c>
      <c r="H139" s="9">
        <f t="shared" si="37"/>
        <v>0</v>
      </c>
      <c r="I139" s="9">
        <f t="shared" si="37"/>
        <v>0</v>
      </c>
      <c r="J139" s="9">
        <f t="shared" si="37"/>
        <v>0</v>
      </c>
      <c r="K139" s="9">
        <f t="shared" si="37"/>
        <v>0</v>
      </c>
      <c r="L139" s="9">
        <f t="shared" si="37"/>
        <v>0</v>
      </c>
      <c r="M139" s="9">
        <f t="shared" si="37"/>
        <v>0</v>
      </c>
      <c r="N139" s="9">
        <f t="shared" si="37"/>
        <v>0</v>
      </c>
    </row>
    <row r="140" spans="1:14" ht="24" customHeight="1" x14ac:dyDescent="0.25">
      <c r="A140" s="7"/>
      <c r="B140" s="8" t="s">
        <v>167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39.950000000000003" customHeight="1" x14ac:dyDescent="0.25">
      <c r="A141" s="7">
        <v>2481</v>
      </c>
      <c r="B141" s="8" t="s">
        <v>254</v>
      </c>
      <c r="C141" s="7" t="s">
        <v>181</v>
      </c>
      <c r="D141" s="7" t="s">
        <v>192</v>
      </c>
      <c r="E141" s="7" t="s">
        <v>163</v>
      </c>
      <c r="F141" s="9">
        <f t="shared" ref="F141:F147" si="38">SUM(G141,H141)</f>
        <v>0</v>
      </c>
      <c r="G141" s="9">
        <v>0</v>
      </c>
      <c r="H141" s="9">
        <v>0</v>
      </c>
      <c r="I141" s="9">
        <f t="shared" ref="I141:I147" si="39">SUM(J141,K141)</f>
        <v>0</v>
      </c>
      <c r="J141" s="9">
        <v>0</v>
      </c>
      <c r="K141" s="9">
        <v>0</v>
      </c>
      <c r="L141" s="9">
        <f t="shared" ref="L141:L147" si="40">SUM(M141,N141)</f>
        <v>0</v>
      </c>
      <c r="M141" s="9">
        <v>0</v>
      </c>
      <c r="N141" s="9">
        <v>0</v>
      </c>
    </row>
    <row r="142" spans="1:14" ht="39.950000000000003" customHeight="1" x14ac:dyDescent="0.25">
      <c r="A142" s="7">
        <v>2482</v>
      </c>
      <c r="B142" s="8" t="s">
        <v>255</v>
      </c>
      <c r="C142" s="7" t="s">
        <v>181</v>
      </c>
      <c r="D142" s="7" t="s">
        <v>192</v>
      </c>
      <c r="E142" s="7" t="s">
        <v>170</v>
      </c>
      <c r="F142" s="9">
        <f t="shared" si="38"/>
        <v>0</v>
      </c>
      <c r="G142" s="9">
        <v>0</v>
      </c>
      <c r="H142" s="9">
        <v>0</v>
      </c>
      <c r="I142" s="9">
        <f t="shared" si="39"/>
        <v>0</v>
      </c>
      <c r="J142" s="9">
        <v>0</v>
      </c>
      <c r="K142" s="9">
        <v>0</v>
      </c>
      <c r="L142" s="9">
        <f t="shared" si="40"/>
        <v>0</v>
      </c>
      <c r="M142" s="9">
        <v>0</v>
      </c>
      <c r="N142" s="9">
        <v>0</v>
      </c>
    </row>
    <row r="143" spans="1:14" ht="39.950000000000003" customHeight="1" x14ac:dyDescent="0.25">
      <c r="A143" s="7">
        <v>2483</v>
      </c>
      <c r="B143" s="8" t="s">
        <v>256</v>
      </c>
      <c r="C143" s="7" t="s">
        <v>181</v>
      </c>
      <c r="D143" s="7" t="s">
        <v>192</v>
      </c>
      <c r="E143" s="7" t="s">
        <v>172</v>
      </c>
      <c r="F143" s="9">
        <f t="shared" si="38"/>
        <v>0</v>
      </c>
      <c r="G143" s="9">
        <v>0</v>
      </c>
      <c r="H143" s="9">
        <v>0</v>
      </c>
      <c r="I143" s="9">
        <f t="shared" si="39"/>
        <v>0</v>
      </c>
      <c r="J143" s="9">
        <v>0</v>
      </c>
      <c r="K143" s="9">
        <v>0</v>
      </c>
      <c r="L143" s="9">
        <f t="shared" si="40"/>
        <v>0</v>
      </c>
      <c r="M143" s="9">
        <v>0</v>
      </c>
      <c r="N143" s="9">
        <v>0</v>
      </c>
    </row>
    <row r="144" spans="1:14" ht="39.950000000000003" customHeight="1" x14ac:dyDescent="0.25">
      <c r="A144" s="7">
        <v>2484</v>
      </c>
      <c r="B144" s="8" t="s">
        <v>257</v>
      </c>
      <c r="C144" s="7" t="s">
        <v>181</v>
      </c>
      <c r="D144" s="7" t="s">
        <v>192</v>
      </c>
      <c r="E144" s="7" t="s">
        <v>181</v>
      </c>
      <c r="F144" s="9">
        <f t="shared" si="38"/>
        <v>0</v>
      </c>
      <c r="G144" s="9">
        <v>0</v>
      </c>
      <c r="H144" s="9">
        <v>0</v>
      </c>
      <c r="I144" s="9">
        <f t="shared" si="39"/>
        <v>0</v>
      </c>
      <c r="J144" s="9">
        <v>0</v>
      </c>
      <c r="K144" s="9">
        <v>0</v>
      </c>
      <c r="L144" s="9">
        <f t="shared" si="40"/>
        <v>0</v>
      </c>
      <c r="M144" s="9">
        <v>0</v>
      </c>
      <c r="N144" s="9">
        <v>0</v>
      </c>
    </row>
    <row r="145" spans="1:14" ht="39.950000000000003" customHeight="1" x14ac:dyDescent="0.25">
      <c r="A145" s="7">
        <v>2485</v>
      </c>
      <c r="B145" s="8" t="s">
        <v>258</v>
      </c>
      <c r="C145" s="7" t="s">
        <v>181</v>
      </c>
      <c r="D145" s="7" t="s">
        <v>192</v>
      </c>
      <c r="E145" s="7" t="s">
        <v>184</v>
      </c>
      <c r="F145" s="9">
        <f t="shared" si="38"/>
        <v>0</v>
      </c>
      <c r="G145" s="9">
        <v>0</v>
      </c>
      <c r="H145" s="9">
        <v>0</v>
      </c>
      <c r="I145" s="9">
        <f t="shared" si="39"/>
        <v>0</v>
      </c>
      <c r="J145" s="9">
        <v>0</v>
      </c>
      <c r="K145" s="9">
        <v>0</v>
      </c>
      <c r="L145" s="9">
        <f t="shared" si="40"/>
        <v>0</v>
      </c>
      <c r="M145" s="9">
        <v>0</v>
      </c>
      <c r="N145" s="9">
        <v>0</v>
      </c>
    </row>
    <row r="146" spans="1:14" ht="31.5" customHeight="1" x14ac:dyDescent="0.25">
      <c r="A146" s="7">
        <v>2486</v>
      </c>
      <c r="B146" s="8" t="s">
        <v>259</v>
      </c>
      <c r="C146" s="7" t="s">
        <v>181</v>
      </c>
      <c r="D146" s="7" t="s">
        <v>192</v>
      </c>
      <c r="E146" s="7" t="s">
        <v>187</v>
      </c>
      <c r="F146" s="9">
        <f t="shared" si="38"/>
        <v>0</v>
      </c>
      <c r="G146" s="9">
        <v>0</v>
      </c>
      <c r="H146" s="9">
        <v>0</v>
      </c>
      <c r="I146" s="9">
        <f t="shared" si="39"/>
        <v>0</v>
      </c>
      <c r="J146" s="9">
        <v>0</v>
      </c>
      <c r="K146" s="9">
        <v>0</v>
      </c>
      <c r="L146" s="9">
        <f t="shared" si="40"/>
        <v>0</v>
      </c>
      <c r="M146" s="9">
        <v>0</v>
      </c>
      <c r="N146" s="9">
        <v>0</v>
      </c>
    </row>
    <row r="147" spans="1:14" ht="30.75" customHeight="1" x14ac:dyDescent="0.25">
      <c r="A147" s="7">
        <v>2487</v>
      </c>
      <c r="B147" s="8" t="s">
        <v>260</v>
      </c>
      <c r="C147" s="7" t="s">
        <v>181</v>
      </c>
      <c r="D147" s="7" t="s">
        <v>192</v>
      </c>
      <c r="E147" s="7" t="s">
        <v>190</v>
      </c>
      <c r="F147" s="9">
        <f t="shared" si="38"/>
        <v>0</v>
      </c>
      <c r="G147" s="9">
        <v>0</v>
      </c>
      <c r="H147" s="9">
        <v>0</v>
      </c>
      <c r="I147" s="9">
        <f t="shared" si="39"/>
        <v>0</v>
      </c>
      <c r="J147" s="9">
        <v>0</v>
      </c>
      <c r="K147" s="9">
        <v>0</v>
      </c>
      <c r="L147" s="9">
        <f t="shared" si="40"/>
        <v>0</v>
      </c>
      <c r="M147" s="9">
        <v>0</v>
      </c>
      <c r="N147" s="9">
        <v>0</v>
      </c>
    </row>
    <row r="148" spans="1:14" ht="30.75" customHeight="1" x14ac:dyDescent="0.25">
      <c r="A148" s="7">
        <v>2490</v>
      </c>
      <c r="B148" s="8" t="s">
        <v>261</v>
      </c>
      <c r="C148" s="7" t="s">
        <v>181</v>
      </c>
      <c r="D148" s="7" t="s">
        <v>262</v>
      </c>
      <c r="E148" s="7" t="s">
        <v>164</v>
      </c>
      <c r="F148" s="9">
        <f t="shared" ref="F148:N148" si="41">SUM(F150)</f>
        <v>-744000000</v>
      </c>
      <c r="G148" s="9">
        <f t="shared" si="41"/>
        <v>0</v>
      </c>
      <c r="H148" s="9">
        <f t="shared" si="41"/>
        <v>-744000000</v>
      </c>
      <c r="I148" s="9">
        <f t="shared" si="41"/>
        <v>-1244000000</v>
      </c>
      <c r="J148" s="9">
        <f t="shared" si="41"/>
        <v>0</v>
      </c>
      <c r="K148" s="9">
        <f t="shared" si="41"/>
        <v>-1244000000</v>
      </c>
      <c r="L148" s="9">
        <f t="shared" si="41"/>
        <v>-164356519.19999999</v>
      </c>
      <c r="M148" s="9">
        <f t="shared" si="41"/>
        <v>0</v>
      </c>
      <c r="N148" s="9">
        <f t="shared" si="41"/>
        <v>-164356519.19999999</v>
      </c>
    </row>
    <row r="149" spans="1:14" ht="26.25" customHeight="1" x14ac:dyDescent="0.25">
      <c r="A149" s="7"/>
      <c r="B149" s="8" t="s">
        <v>167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29.25" customHeight="1" x14ac:dyDescent="0.25">
      <c r="A150" s="7">
        <v>2491</v>
      </c>
      <c r="B150" s="8" t="s">
        <v>261</v>
      </c>
      <c r="C150" s="7" t="s">
        <v>181</v>
      </c>
      <c r="D150" s="7" t="s">
        <v>262</v>
      </c>
      <c r="E150" s="7" t="s">
        <v>163</v>
      </c>
      <c r="F150" s="9">
        <f>SUM(G150,H150)</f>
        <v>-744000000</v>
      </c>
      <c r="G150" s="9">
        <v>0</v>
      </c>
      <c r="H150" s="9">
        <v>-744000000</v>
      </c>
      <c r="I150" s="9">
        <f>SUM(J150,K150)</f>
        <v>-1244000000</v>
      </c>
      <c r="J150" s="9">
        <v>0</v>
      </c>
      <c r="K150" s="9">
        <v>-1244000000</v>
      </c>
      <c r="L150" s="9">
        <f>SUM(M150,N150)</f>
        <v>-164356519.19999999</v>
      </c>
      <c r="M150" s="9">
        <v>0</v>
      </c>
      <c r="N150" s="9">
        <v>-164356519.19999999</v>
      </c>
    </row>
    <row r="151" spans="1:14" ht="34.5" customHeight="1" x14ac:dyDescent="0.25">
      <c r="A151" s="7">
        <v>2500</v>
      </c>
      <c r="B151" s="8" t="s">
        <v>263</v>
      </c>
      <c r="C151" s="7" t="s">
        <v>184</v>
      </c>
      <c r="D151" s="7" t="s">
        <v>164</v>
      </c>
      <c r="E151" s="7" t="s">
        <v>164</v>
      </c>
      <c r="F151" s="9">
        <f t="shared" ref="F151:N151" si="42">SUM(F153,F156,F159,F162,F165,F168)</f>
        <v>306023313.60000002</v>
      </c>
      <c r="G151" s="9">
        <f t="shared" si="42"/>
        <v>154423313.60000002</v>
      </c>
      <c r="H151" s="9">
        <f t="shared" si="42"/>
        <v>151600000</v>
      </c>
      <c r="I151" s="9">
        <f t="shared" si="42"/>
        <v>438423314.60000002</v>
      </c>
      <c r="J151" s="9">
        <f t="shared" si="42"/>
        <v>292123314.60000002</v>
      </c>
      <c r="K151" s="9">
        <f t="shared" si="42"/>
        <v>146300000</v>
      </c>
      <c r="L151" s="9">
        <f t="shared" si="42"/>
        <v>271312456.89999998</v>
      </c>
      <c r="M151" s="9">
        <f t="shared" si="42"/>
        <v>253116056.90000001</v>
      </c>
      <c r="N151" s="9">
        <f t="shared" si="42"/>
        <v>18196400</v>
      </c>
    </row>
    <row r="152" spans="1:14" ht="24.75" customHeight="1" x14ac:dyDescent="0.25">
      <c r="A152" s="7"/>
      <c r="B152" s="8" t="s">
        <v>165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24.75" customHeight="1" x14ac:dyDescent="0.25">
      <c r="A153" s="7">
        <v>2510</v>
      </c>
      <c r="B153" s="8" t="s">
        <v>264</v>
      </c>
      <c r="C153" s="7" t="s">
        <v>184</v>
      </c>
      <c r="D153" s="7" t="s">
        <v>163</v>
      </c>
      <c r="E153" s="7" t="s">
        <v>164</v>
      </c>
      <c r="F153" s="9">
        <f t="shared" ref="F153:N153" si="43">SUM(F155)</f>
        <v>275837923.80000001</v>
      </c>
      <c r="G153" s="9">
        <f t="shared" si="43"/>
        <v>134237923.80000001</v>
      </c>
      <c r="H153" s="9">
        <f t="shared" si="43"/>
        <v>141600000</v>
      </c>
      <c r="I153" s="9">
        <f t="shared" si="43"/>
        <v>397037924.80000001</v>
      </c>
      <c r="J153" s="9">
        <f t="shared" si="43"/>
        <v>273737924.80000001</v>
      </c>
      <c r="K153" s="9">
        <f t="shared" si="43"/>
        <v>123300000</v>
      </c>
      <c r="L153" s="9">
        <f t="shared" si="43"/>
        <v>245148877.59999999</v>
      </c>
      <c r="M153" s="9">
        <f t="shared" si="43"/>
        <v>244149477.59999999</v>
      </c>
      <c r="N153" s="9">
        <f t="shared" si="43"/>
        <v>999400</v>
      </c>
    </row>
    <row r="154" spans="1:14" ht="24.75" customHeight="1" x14ac:dyDescent="0.25">
      <c r="A154" s="7"/>
      <c r="B154" s="8" t="s">
        <v>167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24.75" customHeight="1" x14ac:dyDescent="0.25">
      <c r="A155" s="7">
        <v>2511</v>
      </c>
      <c r="B155" s="8" t="s">
        <v>264</v>
      </c>
      <c r="C155" s="7" t="s">
        <v>184</v>
      </c>
      <c r="D155" s="7" t="s">
        <v>163</v>
      </c>
      <c r="E155" s="7" t="s">
        <v>163</v>
      </c>
      <c r="F155" s="9">
        <f>SUM(G155,H155)</f>
        <v>275837923.80000001</v>
      </c>
      <c r="G155" s="9">
        <v>134237923.80000001</v>
      </c>
      <c r="H155" s="9">
        <v>141600000</v>
      </c>
      <c r="I155" s="9">
        <f>SUM(J155,K155)</f>
        <v>397037924.80000001</v>
      </c>
      <c r="J155" s="9">
        <v>273737924.80000001</v>
      </c>
      <c r="K155" s="9">
        <v>123300000</v>
      </c>
      <c r="L155" s="9">
        <f>SUM(M155,N155)</f>
        <v>245148877.59999999</v>
      </c>
      <c r="M155" s="9">
        <v>244149477.59999999</v>
      </c>
      <c r="N155" s="9">
        <v>999400</v>
      </c>
    </row>
    <row r="156" spans="1:14" ht="24.75" customHeight="1" x14ac:dyDescent="0.25">
      <c r="A156" s="7">
        <v>2520</v>
      </c>
      <c r="B156" s="8" t="s">
        <v>265</v>
      </c>
      <c r="C156" s="7" t="s">
        <v>184</v>
      </c>
      <c r="D156" s="7" t="s">
        <v>170</v>
      </c>
      <c r="E156" s="7" t="s">
        <v>164</v>
      </c>
      <c r="F156" s="9">
        <f t="shared" ref="F156:N156" si="44">SUM(F158)</f>
        <v>5004237.8</v>
      </c>
      <c r="G156" s="9">
        <f t="shared" si="44"/>
        <v>5004237.8</v>
      </c>
      <c r="H156" s="9">
        <f t="shared" si="44"/>
        <v>0</v>
      </c>
      <c r="I156" s="9">
        <f t="shared" si="44"/>
        <v>5004237.8</v>
      </c>
      <c r="J156" s="9">
        <f t="shared" si="44"/>
        <v>5004237.8</v>
      </c>
      <c r="K156" s="9">
        <f t="shared" si="44"/>
        <v>0</v>
      </c>
      <c r="L156" s="9">
        <f t="shared" si="44"/>
        <v>4237.8</v>
      </c>
      <c r="M156" s="9">
        <f t="shared" si="44"/>
        <v>4237.8</v>
      </c>
      <c r="N156" s="9">
        <f t="shared" si="44"/>
        <v>0</v>
      </c>
    </row>
    <row r="157" spans="1:14" ht="24.75" customHeight="1" x14ac:dyDescent="0.25">
      <c r="A157" s="7"/>
      <c r="B157" s="8" t="s">
        <v>167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24.75" customHeight="1" x14ac:dyDescent="0.25">
      <c r="A158" s="7">
        <v>2521</v>
      </c>
      <c r="B158" s="8" t="s">
        <v>266</v>
      </c>
      <c r="C158" s="7" t="s">
        <v>184</v>
      </c>
      <c r="D158" s="7" t="s">
        <v>170</v>
      </c>
      <c r="E158" s="7" t="s">
        <v>163</v>
      </c>
      <c r="F158" s="9">
        <f>SUM(G158,H158)</f>
        <v>5004237.8</v>
      </c>
      <c r="G158" s="9">
        <v>5004237.8</v>
      </c>
      <c r="H158" s="9">
        <v>0</v>
      </c>
      <c r="I158" s="9">
        <f>SUM(J158,K158)</f>
        <v>5004237.8</v>
      </c>
      <c r="J158" s="9">
        <v>5004237.8</v>
      </c>
      <c r="K158" s="9">
        <v>0</v>
      </c>
      <c r="L158" s="9">
        <f>SUM(M158,N158)</f>
        <v>4237.8</v>
      </c>
      <c r="M158" s="9">
        <v>4237.8</v>
      </c>
      <c r="N158" s="9">
        <v>0</v>
      </c>
    </row>
    <row r="159" spans="1:14" ht="24.75" customHeight="1" x14ac:dyDescent="0.25">
      <c r="A159" s="7">
        <v>2530</v>
      </c>
      <c r="B159" s="8" t="s">
        <v>267</v>
      </c>
      <c r="C159" s="7" t="s">
        <v>184</v>
      </c>
      <c r="D159" s="7" t="s">
        <v>172</v>
      </c>
      <c r="E159" s="7" t="s">
        <v>164</v>
      </c>
      <c r="F159" s="9">
        <f t="shared" ref="F159:N159" si="45">SUM(F161)</f>
        <v>0</v>
      </c>
      <c r="G159" s="9">
        <f t="shared" si="45"/>
        <v>0</v>
      </c>
      <c r="H159" s="9">
        <f t="shared" si="45"/>
        <v>0</v>
      </c>
      <c r="I159" s="9">
        <f t="shared" si="45"/>
        <v>0</v>
      </c>
      <c r="J159" s="9">
        <f t="shared" si="45"/>
        <v>0</v>
      </c>
      <c r="K159" s="9">
        <f t="shared" si="45"/>
        <v>0</v>
      </c>
      <c r="L159" s="9">
        <f t="shared" si="45"/>
        <v>0</v>
      </c>
      <c r="M159" s="9">
        <f t="shared" si="45"/>
        <v>0</v>
      </c>
      <c r="N159" s="9">
        <f t="shared" si="45"/>
        <v>0</v>
      </c>
    </row>
    <row r="160" spans="1:14" ht="24.75" customHeight="1" x14ac:dyDescent="0.25">
      <c r="A160" s="7"/>
      <c r="B160" s="8" t="s">
        <v>167</v>
      </c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24.75" customHeight="1" x14ac:dyDescent="0.25">
      <c r="A161" s="7">
        <v>2531</v>
      </c>
      <c r="B161" s="8" t="s">
        <v>267</v>
      </c>
      <c r="C161" s="7" t="s">
        <v>184</v>
      </c>
      <c r="D161" s="7" t="s">
        <v>172</v>
      </c>
      <c r="E161" s="7" t="s">
        <v>163</v>
      </c>
      <c r="F161" s="9">
        <f>SUM(G161,H161)</f>
        <v>0</v>
      </c>
      <c r="G161" s="9">
        <v>0</v>
      </c>
      <c r="H161" s="9">
        <v>0</v>
      </c>
      <c r="I161" s="9">
        <f>SUM(J161,K161)</f>
        <v>0</v>
      </c>
      <c r="J161" s="9">
        <v>0</v>
      </c>
      <c r="K161" s="9">
        <v>0</v>
      </c>
      <c r="L161" s="9">
        <f>SUM(M161,N161)</f>
        <v>0</v>
      </c>
      <c r="M161" s="9">
        <v>0</v>
      </c>
      <c r="N161" s="9">
        <v>0</v>
      </c>
    </row>
    <row r="162" spans="1:14" ht="23.25" customHeight="1" x14ac:dyDescent="0.25">
      <c r="A162" s="7">
        <v>2540</v>
      </c>
      <c r="B162" s="8" t="s">
        <v>268</v>
      </c>
      <c r="C162" s="7" t="s">
        <v>184</v>
      </c>
      <c r="D162" s="7" t="s">
        <v>181</v>
      </c>
      <c r="E162" s="7" t="s">
        <v>164</v>
      </c>
      <c r="F162" s="9">
        <f t="shared" ref="F162:N162" si="46">SUM(F164)</f>
        <v>5181152</v>
      </c>
      <c r="G162" s="9">
        <f t="shared" si="46"/>
        <v>5181152</v>
      </c>
      <c r="H162" s="9">
        <f t="shared" si="46"/>
        <v>0</v>
      </c>
      <c r="I162" s="9">
        <f t="shared" si="46"/>
        <v>20381152</v>
      </c>
      <c r="J162" s="9">
        <f t="shared" si="46"/>
        <v>7381152</v>
      </c>
      <c r="K162" s="9">
        <f t="shared" si="46"/>
        <v>13000000</v>
      </c>
      <c r="L162" s="9">
        <f t="shared" si="46"/>
        <v>19962341.5</v>
      </c>
      <c r="M162" s="9">
        <f t="shared" si="46"/>
        <v>6962341.5</v>
      </c>
      <c r="N162" s="9">
        <f t="shared" si="46"/>
        <v>13000000</v>
      </c>
    </row>
    <row r="163" spans="1:14" ht="23.25" customHeight="1" x14ac:dyDescent="0.25">
      <c r="A163" s="7"/>
      <c r="B163" s="8" t="s">
        <v>167</v>
      </c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23.25" customHeight="1" x14ac:dyDescent="0.25">
      <c r="A164" s="7">
        <v>2541</v>
      </c>
      <c r="B164" s="8" t="s">
        <v>268</v>
      </c>
      <c r="C164" s="7" t="s">
        <v>184</v>
      </c>
      <c r="D164" s="7" t="s">
        <v>181</v>
      </c>
      <c r="E164" s="7" t="s">
        <v>163</v>
      </c>
      <c r="F164" s="9">
        <f>SUM(G164,H164)</f>
        <v>5181152</v>
      </c>
      <c r="G164" s="9">
        <v>5181152</v>
      </c>
      <c r="H164" s="9">
        <v>0</v>
      </c>
      <c r="I164" s="9">
        <f>SUM(J164,K164)</f>
        <v>20381152</v>
      </c>
      <c r="J164" s="9">
        <v>7381152</v>
      </c>
      <c r="K164" s="9">
        <v>13000000</v>
      </c>
      <c r="L164" s="9">
        <f>SUM(M164,N164)</f>
        <v>19962341.5</v>
      </c>
      <c r="M164" s="9">
        <v>6962341.5</v>
      </c>
      <c r="N164" s="9">
        <v>13000000</v>
      </c>
    </row>
    <row r="165" spans="1:14" ht="23.25" customHeight="1" x14ac:dyDescent="0.25">
      <c r="A165" s="7">
        <v>2550</v>
      </c>
      <c r="B165" s="8" t="s">
        <v>269</v>
      </c>
      <c r="C165" s="7" t="s">
        <v>184</v>
      </c>
      <c r="D165" s="7" t="s">
        <v>184</v>
      </c>
      <c r="E165" s="7" t="s">
        <v>164</v>
      </c>
      <c r="F165" s="9">
        <f t="shared" ref="F165:N165" si="47">SUM(F167)</f>
        <v>0</v>
      </c>
      <c r="G165" s="9">
        <f t="shared" si="47"/>
        <v>0</v>
      </c>
      <c r="H165" s="9">
        <f t="shared" si="47"/>
        <v>0</v>
      </c>
      <c r="I165" s="9">
        <f t="shared" si="47"/>
        <v>0</v>
      </c>
      <c r="J165" s="9">
        <f t="shared" si="47"/>
        <v>0</v>
      </c>
      <c r="K165" s="9">
        <f t="shared" si="47"/>
        <v>0</v>
      </c>
      <c r="L165" s="9">
        <f t="shared" si="47"/>
        <v>0</v>
      </c>
      <c r="M165" s="9">
        <f t="shared" si="47"/>
        <v>0</v>
      </c>
      <c r="N165" s="9">
        <f t="shared" si="47"/>
        <v>0</v>
      </c>
    </row>
    <row r="166" spans="1:14" ht="23.25" customHeight="1" x14ac:dyDescent="0.25">
      <c r="A166" s="7"/>
      <c r="B166" s="8" t="s">
        <v>167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23.25" customHeight="1" x14ac:dyDescent="0.25">
      <c r="A167" s="7">
        <v>2551</v>
      </c>
      <c r="B167" s="8" t="s">
        <v>269</v>
      </c>
      <c r="C167" s="7" t="s">
        <v>184</v>
      </c>
      <c r="D167" s="7" t="s">
        <v>184</v>
      </c>
      <c r="E167" s="7" t="s">
        <v>163</v>
      </c>
      <c r="F167" s="9">
        <f>SUM(G167,H167)</f>
        <v>0</v>
      </c>
      <c r="G167" s="9">
        <v>0</v>
      </c>
      <c r="H167" s="9">
        <v>0</v>
      </c>
      <c r="I167" s="9">
        <f>SUM(J167,K167)</f>
        <v>0</v>
      </c>
      <c r="J167" s="9">
        <v>0</v>
      </c>
      <c r="K167" s="9">
        <v>0</v>
      </c>
      <c r="L167" s="9">
        <f>SUM(M167,N167)</f>
        <v>0</v>
      </c>
      <c r="M167" s="9">
        <v>0</v>
      </c>
      <c r="N167" s="9">
        <v>0</v>
      </c>
    </row>
    <row r="168" spans="1:14" ht="23.25" customHeight="1" x14ac:dyDescent="0.25">
      <c r="A168" s="7">
        <v>2560</v>
      </c>
      <c r="B168" s="8" t="s">
        <v>270</v>
      </c>
      <c r="C168" s="7" t="s">
        <v>184</v>
      </c>
      <c r="D168" s="7" t="s">
        <v>187</v>
      </c>
      <c r="E168" s="7" t="s">
        <v>164</v>
      </c>
      <c r="F168" s="9">
        <f t="shared" ref="F168:N168" si="48">SUM(F170)</f>
        <v>20000000</v>
      </c>
      <c r="G168" s="9">
        <f t="shared" si="48"/>
        <v>10000000</v>
      </c>
      <c r="H168" s="9">
        <f t="shared" si="48"/>
        <v>10000000</v>
      </c>
      <c r="I168" s="9">
        <f t="shared" si="48"/>
        <v>16000000</v>
      </c>
      <c r="J168" s="9">
        <f t="shared" si="48"/>
        <v>6000000</v>
      </c>
      <c r="K168" s="9">
        <f t="shared" si="48"/>
        <v>10000000</v>
      </c>
      <c r="L168" s="9">
        <f t="shared" si="48"/>
        <v>6197000</v>
      </c>
      <c r="M168" s="9">
        <f t="shared" si="48"/>
        <v>2000000</v>
      </c>
      <c r="N168" s="9">
        <f t="shared" si="48"/>
        <v>4197000</v>
      </c>
    </row>
    <row r="169" spans="1:14" ht="23.25" customHeight="1" x14ac:dyDescent="0.25">
      <c r="A169" s="7"/>
      <c r="B169" s="8" t="s">
        <v>167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33" customHeight="1" x14ac:dyDescent="0.25">
      <c r="A170" s="7">
        <v>2561</v>
      </c>
      <c r="B170" s="8" t="s">
        <v>270</v>
      </c>
      <c r="C170" s="7" t="s">
        <v>184</v>
      </c>
      <c r="D170" s="7" t="s">
        <v>187</v>
      </c>
      <c r="E170" s="7" t="s">
        <v>163</v>
      </c>
      <c r="F170" s="9">
        <f>SUM(G170,H170)</f>
        <v>20000000</v>
      </c>
      <c r="G170" s="9">
        <v>10000000</v>
      </c>
      <c r="H170" s="9">
        <v>10000000</v>
      </c>
      <c r="I170" s="9">
        <f>SUM(J170,K170)</f>
        <v>16000000</v>
      </c>
      <c r="J170" s="9">
        <v>6000000</v>
      </c>
      <c r="K170" s="9">
        <v>10000000</v>
      </c>
      <c r="L170" s="9">
        <f>SUM(M170,N170)</f>
        <v>6197000</v>
      </c>
      <c r="M170" s="9">
        <v>2000000</v>
      </c>
      <c r="N170" s="9">
        <v>4197000</v>
      </c>
    </row>
    <row r="171" spans="1:14" ht="39.950000000000003" customHeight="1" x14ac:dyDescent="0.25">
      <c r="A171" s="7">
        <v>2600</v>
      </c>
      <c r="B171" s="8" t="s">
        <v>271</v>
      </c>
      <c r="C171" s="7" t="s">
        <v>187</v>
      </c>
      <c r="D171" s="7" t="s">
        <v>164</v>
      </c>
      <c r="E171" s="7" t="s">
        <v>164</v>
      </c>
      <c r="F171" s="9">
        <f t="shared" ref="F171:N171" si="49">SUM(F173,F176,F179,F182,F185,F188)</f>
        <v>985390684.70000005</v>
      </c>
      <c r="G171" s="9">
        <f t="shared" si="49"/>
        <v>125335510.7</v>
      </c>
      <c r="H171" s="9">
        <f t="shared" si="49"/>
        <v>860055174</v>
      </c>
      <c r="I171" s="9">
        <f t="shared" si="49"/>
        <v>523804595.69999999</v>
      </c>
      <c r="J171" s="9">
        <f t="shared" si="49"/>
        <v>124335510.7</v>
      </c>
      <c r="K171" s="9">
        <f t="shared" si="49"/>
        <v>399469085</v>
      </c>
      <c r="L171" s="9">
        <f t="shared" si="49"/>
        <v>447603901.29999995</v>
      </c>
      <c r="M171" s="9">
        <f t="shared" si="49"/>
        <v>110215778.10000001</v>
      </c>
      <c r="N171" s="9">
        <f t="shared" si="49"/>
        <v>337388123.19999999</v>
      </c>
    </row>
    <row r="172" spans="1:14" ht="22.5" customHeight="1" x14ac:dyDescent="0.25">
      <c r="A172" s="7"/>
      <c r="B172" s="8" t="s">
        <v>167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22.5" customHeight="1" x14ac:dyDescent="0.25">
      <c r="A173" s="7">
        <v>2610</v>
      </c>
      <c r="B173" s="8" t="s">
        <v>272</v>
      </c>
      <c r="C173" s="7" t="s">
        <v>187</v>
      </c>
      <c r="D173" s="7" t="s">
        <v>163</v>
      </c>
      <c r="E173" s="7" t="s">
        <v>164</v>
      </c>
      <c r="F173" s="9">
        <f t="shared" ref="F173:N173" si="50">SUM(F175)</f>
        <v>0</v>
      </c>
      <c r="G173" s="9">
        <f t="shared" si="50"/>
        <v>0</v>
      </c>
      <c r="H173" s="9">
        <f t="shared" si="50"/>
        <v>0</v>
      </c>
      <c r="I173" s="9">
        <f t="shared" si="50"/>
        <v>0</v>
      </c>
      <c r="J173" s="9">
        <f t="shared" si="50"/>
        <v>0</v>
      </c>
      <c r="K173" s="9">
        <f t="shared" si="50"/>
        <v>0</v>
      </c>
      <c r="L173" s="9">
        <f t="shared" si="50"/>
        <v>0</v>
      </c>
      <c r="M173" s="9">
        <f t="shared" si="50"/>
        <v>0</v>
      </c>
      <c r="N173" s="9">
        <f t="shared" si="50"/>
        <v>0</v>
      </c>
    </row>
    <row r="174" spans="1:14" ht="22.5" customHeight="1" x14ac:dyDescent="0.25">
      <c r="A174" s="7"/>
      <c r="B174" s="8" t="s">
        <v>167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22.5" customHeight="1" x14ac:dyDescent="0.25">
      <c r="A175" s="7">
        <v>2611</v>
      </c>
      <c r="B175" s="8" t="s">
        <v>272</v>
      </c>
      <c r="C175" s="7" t="s">
        <v>187</v>
      </c>
      <c r="D175" s="7" t="s">
        <v>163</v>
      </c>
      <c r="E175" s="7" t="s">
        <v>163</v>
      </c>
      <c r="F175" s="9">
        <f>SUM(G175,H175)</f>
        <v>0</v>
      </c>
      <c r="G175" s="9">
        <v>0</v>
      </c>
      <c r="H175" s="9">
        <v>0</v>
      </c>
      <c r="I175" s="9">
        <f>SUM(J175,K175)</f>
        <v>0</v>
      </c>
      <c r="J175" s="9">
        <v>0</v>
      </c>
      <c r="K175" s="9">
        <v>0</v>
      </c>
      <c r="L175" s="9">
        <f>SUM(M175,N175)</f>
        <v>0</v>
      </c>
      <c r="M175" s="9">
        <v>0</v>
      </c>
      <c r="N175" s="9">
        <v>0</v>
      </c>
    </row>
    <row r="176" spans="1:14" ht="22.5" customHeight="1" x14ac:dyDescent="0.25">
      <c r="A176" s="7">
        <v>2620</v>
      </c>
      <c r="B176" s="8" t="s">
        <v>273</v>
      </c>
      <c r="C176" s="7" t="s">
        <v>187</v>
      </c>
      <c r="D176" s="7" t="s">
        <v>170</v>
      </c>
      <c r="E176" s="7" t="s">
        <v>164</v>
      </c>
      <c r="F176" s="9">
        <f t="shared" ref="F176:N176" si="51">SUM(F178)</f>
        <v>0</v>
      </c>
      <c r="G176" s="9">
        <f t="shared" si="51"/>
        <v>0</v>
      </c>
      <c r="H176" s="9">
        <f t="shared" si="51"/>
        <v>0</v>
      </c>
      <c r="I176" s="9">
        <f t="shared" si="51"/>
        <v>0</v>
      </c>
      <c r="J176" s="9">
        <f t="shared" si="51"/>
        <v>0</v>
      </c>
      <c r="K176" s="9">
        <f t="shared" si="51"/>
        <v>0</v>
      </c>
      <c r="L176" s="9">
        <f t="shared" si="51"/>
        <v>0</v>
      </c>
      <c r="M176" s="9">
        <f t="shared" si="51"/>
        <v>0</v>
      </c>
      <c r="N176" s="9">
        <f t="shared" si="51"/>
        <v>0</v>
      </c>
    </row>
    <row r="177" spans="1:14" ht="22.5" customHeight="1" x14ac:dyDescent="0.25">
      <c r="A177" s="7"/>
      <c r="B177" s="8" t="s">
        <v>167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22.5" customHeight="1" x14ac:dyDescent="0.25">
      <c r="A178" s="7">
        <v>2621</v>
      </c>
      <c r="B178" s="8" t="s">
        <v>273</v>
      </c>
      <c r="C178" s="7" t="s">
        <v>187</v>
      </c>
      <c r="D178" s="7" t="s">
        <v>170</v>
      </c>
      <c r="E178" s="7" t="s">
        <v>163</v>
      </c>
      <c r="F178" s="9">
        <f>SUM(G178,H178)</f>
        <v>0</v>
      </c>
      <c r="G178" s="9">
        <v>0</v>
      </c>
      <c r="H178" s="9">
        <v>0</v>
      </c>
      <c r="I178" s="9">
        <f>SUM(J178,K178)</f>
        <v>0</v>
      </c>
      <c r="J178" s="9">
        <v>0</v>
      </c>
      <c r="K178" s="9">
        <v>0</v>
      </c>
      <c r="L178" s="9">
        <f>SUM(M178,N178)</f>
        <v>0</v>
      </c>
      <c r="M178" s="9">
        <v>0</v>
      </c>
      <c r="N178" s="9">
        <v>0</v>
      </c>
    </row>
    <row r="179" spans="1:14" ht="22.5" customHeight="1" x14ac:dyDescent="0.25">
      <c r="A179" s="7">
        <v>2630</v>
      </c>
      <c r="B179" s="8" t="s">
        <v>274</v>
      </c>
      <c r="C179" s="7" t="s">
        <v>187</v>
      </c>
      <c r="D179" s="7" t="s">
        <v>172</v>
      </c>
      <c r="E179" s="7" t="s">
        <v>164</v>
      </c>
      <c r="F179" s="9">
        <f t="shared" ref="F179:N179" si="52">SUM(F181)</f>
        <v>0</v>
      </c>
      <c r="G179" s="9">
        <f t="shared" si="52"/>
        <v>0</v>
      </c>
      <c r="H179" s="9">
        <f t="shared" si="52"/>
        <v>0</v>
      </c>
      <c r="I179" s="9">
        <f t="shared" si="52"/>
        <v>0</v>
      </c>
      <c r="J179" s="9">
        <f t="shared" si="52"/>
        <v>0</v>
      </c>
      <c r="K179" s="9">
        <f t="shared" si="52"/>
        <v>0</v>
      </c>
      <c r="L179" s="9">
        <f t="shared" si="52"/>
        <v>0</v>
      </c>
      <c r="M179" s="9">
        <f t="shared" si="52"/>
        <v>0</v>
      </c>
      <c r="N179" s="9">
        <f t="shared" si="52"/>
        <v>0</v>
      </c>
    </row>
    <row r="180" spans="1:14" ht="22.5" customHeight="1" x14ac:dyDescent="0.25">
      <c r="A180" s="7"/>
      <c r="B180" s="8" t="s">
        <v>167</v>
      </c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22.5" customHeight="1" x14ac:dyDescent="0.25">
      <c r="A181" s="7">
        <v>2631</v>
      </c>
      <c r="B181" s="8" t="s">
        <v>274</v>
      </c>
      <c r="C181" s="7" t="s">
        <v>187</v>
      </c>
      <c r="D181" s="7" t="s">
        <v>172</v>
      </c>
      <c r="E181" s="7" t="s">
        <v>163</v>
      </c>
      <c r="F181" s="9">
        <f>SUM(G181,H181)</f>
        <v>0</v>
      </c>
      <c r="G181" s="9">
        <v>0</v>
      </c>
      <c r="H181" s="9">
        <v>0</v>
      </c>
      <c r="I181" s="9">
        <f>SUM(J181,K181)</f>
        <v>0</v>
      </c>
      <c r="J181" s="9">
        <v>0</v>
      </c>
      <c r="K181" s="9">
        <v>0</v>
      </c>
      <c r="L181" s="9">
        <f>SUM(M181,N181)</f>
        <v>0</v>
      </c>
      <c r="M181" s="9">
        <v>0</v>
      </c>
      <c r="N181" s="9">
        <v>0</v>
      </c>
    </row>
    <row r="182" spans="1:14" ht="22.5" customHeight="1" x14ac:dyDescent="0.25">
      <c r="A182" s="7">
        <v>2640</v>
      </c>
      <c r="B182" s="8" t="s">
        <v>275</v>
      </c>
      <c r="C182" s="7" t="s">
        <v>187</v>
      </c>
      <c r="D182" s="7" t="s">
        <v>181</v>
      </c>
      <c r="E182" s="7" t="s">
        <v>164</v>
      </c>
      <c r="F182" s="9">
        <f t="shared" ref="F182:N182" si="53">SUM(F184)</f>
        <v>30012111.5</v>
      </c>
      <c r="G182" s="9">
        <f t="shared" si="53"/>
        <v>10238934.5</v>
      </c>
      <c r="H182" s="9">
        <f t="shared" si="53"/>
        <v>19773177</v>
      </c>
      <c r="I182" s="9">
        <f t="shared" si="53"/>
        <v>29929111.5</v>
      </c>
      <c r="J182" s="9">
        <f t="shared" si="53"/>
        <v>6238934.5</v>
      </c>
      <c r="K182" s="9">
        <f t="shared" si="53"/>
        <v>23690177</v>
      </c>
      <c r="L182" s="9">
        <f t="shared" si="53"/>
        <v>28060868.899999999</v>
      </c>
      <c r="M182" s="9">
        <f t="shared" si="53"/>
        <v>4856342.9000000004</v>
      </c>
      <c r="N182" s="9">
        <f t="shared" si="53"/>
        <v>23204526</v>
      </c>
    </row>
    <row r="183" spans="1:14" ht="24" customHeight="1" x14ac:dyDescent="0.25">
      <c r="A183" s="7"/>
      <c r="B183" s="8" t="s">
        <v>167</v>
      </c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23.25" customHeight="1" x14ac:dyDescent="0.25">
      <c r="A184" s="7">
        <v>2641</v>
      </c>
      <c r="B184" s="8" t="s">
        <v>275</v>
      </c>
      <c r="C184" s="7" t="s">
        <v>187</v>
      </c>
      <c r="D184" s="7" t="s">
        <v>181</v>
      </c>
      <c r="E184" s="7" t="s">
        <v>163</v>
      </c>
      <c r="F184" s="9">
        <f>SUM(G184,H184)</f>
        <v>30012111.5</v>
      </c>
      <c r="G184" s="9">
        <v>10238934.5</v>
      </c>
      <c r="H184" s="9">
        <v>19773177</v>
      </c>
      <c r="I184" s="9">
        <f>SUM(J184,K184)</f>
        <v>29929111.5</v>
      </c>
      <c r="J184" s="9">
        <v>6238934.5</v>
      </c>
      <c r="K184" s="9">
        <v>23690177</v>
      </c>
      <c r="L184" s="9">
        <f>SUM(M184,N184)</f>
        <v>28060868.899999999</v>
      </c>
      <c r="M184" s="9">
        <v>4856342.9000000004</v>
      </c>
      <c r="N184" s="9">
        <v>23204526</v>
      </c>
    </row>
    <row r="185" spans="1:14" ht="39.950000000000003" customHeight="1" x14ac:dyDescent="0.25">
      <c r="A185" s="7">
        <v>2650</v>
      </c>
      <c r="B185" s="8" t="s">
        <v>276</v>
      </c>
      <c r="C185" s="7" t="s">
        <v>187</v>
      </c>
      <c r="D185" s="7" t="s">
        <v>184</v>
      </c>
      <c r="E185" s="7" t="s">
        <v>164</v>
      </c>
      <c r="F185" s="9">
        <f t="shared" ref="F185:N185" si="54">SUM(F187)</f>
        <v>0</v>
      </c>
      <c r="G185" s="9">
        <f t="shared" si="54"/>
        <v>0</v>
      </c>
      <c r="H185" s="9">
        <f t="shared" si="54"/>
        <v>0</v>
      </c>
      <c r="I185" s="9">
        <f t="shared" si="54"/>
        <v>0</v>
      </c>
      <c r="J185" s="9">
        <f t="shared" si="54"/>
        <v>0</v>
      </c>
      <c r="K185" s="9">
        <f t="shared" si="54"/>
        <v>0</v>
      </c>
      <c r="L185" s="9">
        <f t="shared" si="54"/>
        <v>0</v>
      </c>
      <c r="M185" s="9">
        <f t="shared" si="54"/>
        <v>0</v>
      </c>
      <c r="N185" s="9">
        <f t="shared" si="54"/>
        <v>0</v>
      </c>
    </row>
    <row r="186" spans="1:14" ht="21" customHeight="1" x14ac:dyDescent="0.25">
      <c r="A186" s="7"/>
      <c r="B186" s="8" t="s">
        <v>167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39.950000000000003" customHeight="1" x14ac:dyDescent="0.25">
      <c r="A187" s="7">
        <v>2651</v>
      </c>
      <c r="B187" s="8" t="s">
        <v>276</v>
      </c>
      <c r="C187" s="7" t="s">
        <v>187</v>
      </c>
      <c r="D187" s="7" t="s">
        <v>184</v>
      </c>
      <c r="E187" s="7" t="s">
        <v>163</v>
      </c>
      <c r="F187" s="9">
        <f>SUM(G187,H187)</f>
        <v>0</v>
      </c>
      <c r="G187" s="9">
        <v>0</v>
      </c>
      <c r="H187" s="9">
        <v>0</v>
      </c>
      <c r="I187" s="9">
        <f>SUM(J187,K187)</f>
        <v>0</v>
      </c>
      <c r="J187" s="9">
        <v>0</v>
      </c>
      <c r="K187" s="9">
        <v>0</v>
      </c>
      <c r="L187" s="9">
        <f>SUM(M187,N187)</f>
        <v>0</v>
      </c>
      <c r="M187" s="9">
        <v>0</v>
      </c>
      <c r="N187" s="9">
        <v>0</v>
      </c>
    </row>
    <row r="188" spans="1:14" ht="33" customHeight="1" x14ac:dyDescent="0.25">
      <c r="A188" s="7">
        <v>2660</v>
      </c>
      <c r="B188" s="8" t="s">
        <v>277</v>
      </c>
      <c r="C188" s="7" t="s">
        <v>187</v>
      </c>
      <c r="D188" s="7" t="s">
        <v>187</v>
      </c>
      <c r="E188" s="7" t="s">
        <v>164</v>
      </c>
      <c r="F188" s="9">
        <f t="shared" ref="F188:N188" si="55">SUM(F190)</f>
        <v>955378573.20000005</v>
      </c>
      <c r="G188" s="9">
        <f t="shared" si="55"/>
        <v>115096576.2</v>
      </c>
      <c r="H188" s="9">
        <f t="shared" si="55"/>
        <v>840281997</v>
      </c>
      <c r="I188" s="9">
        <f t="shared" si="55"/>
        <v>493875484.19999999</v>
      </c>
      <c r="J188" s="9">
        <f t="shared" si="55"/>
        <v>118096576.2</v>
      </c>
      <c r="K188" s="9">
        <f t="shared" si="55"/>
        <v>375778908</v>
      </c>
      <c r="L188" s="9">
        <f t="shared" si="55"/>
        <v>419543032.39999998</v>
      </c>
      <c r="M188" s="9">
        <f t="shared" si="55"/>
        <v>105359435.2</v>
      </c>
      <c r="N188" s="9">
        <f t="shared" si="55"/>
        <v>314183597.19999999</v>
      </c>
    </row>
    <row r="189" spans="1:14" ht="24.75" customHeight="1" x14ac:dyDescent="0.25">
      <c r="A189" s="7"/>
      <c r="B189" s="8" t="s">
        <v>167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31.5" customHeight="1" x14ac:dyDescent="0.25">
      <c r="A190" s="7">
        <v>2661</v>
      </c>
      <c r="B190" s="8" t="s">
        <v>277</v>
      </c>
      <c r="C190" s="7" t="s">
        <v>187</v>
      </c>
      <c r="D190" s="7" t="s">
        <v>187</v>
      </c>
      <c r="E190" s="7" t="s">
        <v>163</v>
      </c>
      <c r="F190" s="9">
        <f>SUM(G190,H190)</f>
        <v>955378573.20000005</v>
      </c>
      <c r="G190" s="9">
        <v>115096576.2</v>
      </c>
      <c r="H190" s="9">
        <v>840281997</v>
      </c>
      <c r="I190" s="9">
        <f>SUM(J190,K190)</f>
        <v>493875484.19999999</v>
      </c>
      <c r="J190" s="9">
        <v>118096576.2</v>
      </c>
      <c r="K190" s="9">
        <v>375778908</v>
      </c>
      <c r="L190" s="9">
        <f>SUM(M190,N190)</f>
        <v>419543032.39999998</v>
      </c>
      <c r="M190" s="9">
        <v>105359435.2</v>
      </c>
      <c r="N190" s="9">
        <v>314183597.19999999</v>
      </c>
    </row>
    <row r="191" spans="1:14" ht="39.950000000000003" customHeight="1" x14ac:dyDescent="0.25">
      <c r="A191" s="7">
        <v>2700</v>
      </c>
      <c r="B191" s="8" t="s">
        <v>278</v>
      </c>
      <c r="C191" s="7" t="s">
        <v>190</v>
      </c>
      <c r="D191" s="7" t="s">
        <v>164</v>
      </c>
      <c r="E191" s="7" t="s">
        <v>164</v>
      </c>
      <c r="F191" s="9">
        <f t="shared" ref="F191:N191" si="56">SUM(F193,F198,F204,F210,F213,F216)</f>
        <v>0</v>
      </c>
      <c r="G191" s="9">
        <f t="shared" si="56"/>
        <v>0</v>
      </c>
      <c r="H191" s="9">
        <f t="shared" si="56"/>
        <v>0</v>
      </c>
      <c r="I191" s="9">
        <f t="shared" si="56"/>
        <v>0</v>
      </c>
      <c r="J191" s="9">
        <f t="shared" si="56"/>
        <v>0</v>
      </c>
      <c r="K191" s="9">
        <f t="shared" si="56"/>
        <v>0</v>
      </c>
      <c r="L191" s="9">
        <f t="shared" si="56"/>
        <v>0</v>
      </c>
      <c r="M191" s="9">
        <f t="shared" si="56"/>
        <v>0</v>
      </c>
      <c r="N191" s="9">
        <f t="shared" si="56"/>
        <v>0</v>
      </c>
    </row>
    <row r="192" spans="1:14" ht="27" customHeight="1" x14ac:dyDescent="0.25">
      <c r="A192" s="7"/>
      <c r="B192" s="8" t="s">
        <v>167</v>
      </c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27" customHeight="1" x14ac:dyDescent="0.25">
      <c r="A193" s="7">
        <v>2710</v>
      </c>
      <c r="B193" s="8" t="s">
        <v>279</v>
      </c>
      <c r="C193" s="7" t="s">
        <v>190</v>
      </c>
      <c r="D193" s="7" t="s">
        <v>163</v>
      </c>
      <c r="E193" s="7" t="s">
        <v>164</v>
      </c>
      <c r="F193" s="9">
        <f t="shared" ref="F193:N193" si="57">SUM(F195:F197)</f>
        <v>0</v>
      </c>
      <c r="G193" s="9">
        <f t="shared" si="57"/>
        <v>0</v>
      </c>
      <c r="H193" s="9">
        <f t="shared" si="57"/>
        <v>0</v>
      </c>
      <c r="I193" s="9">
        <f t="shared" si="57"/>
        <v>0</v>
      </c>
      <c r="J193" s="9">
        <f t="shared" si="57"/>
        <v>0</v>
      </c>
      <c r="K193" s="9">
        <f t="shared" si="57"/>
        <v>0</v>
      </c>
      <c r="L193" s="9">
        <f t="shared" si="57"/>
        <v>0</v>
      </c>
      <c r="M193" s="9">
        <f t="shared" si="57"/>
        <v>0</v>
      </c>
      <c r="N193" s="9">
        <f t="shared" si="57"/>
        <v>0</v>
      </c>
    </row>
    <row r="194" spans="1:14" ht="27" customHeight="1" x14ac:dyDescent="0.25">
      <c r="A194" s="7"/>
      <c r="B194" s="8" t="s">
        <v>167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27" customHeight="1" x14ac:dyDescent="0.25">
      <c r="A195" s="7">
        <v>2711</v>
      </c>
      <c r="B195" s="8" t="s">
        <v>280</v>
      </c>
      <c r="C195" s="7" t="s">
        <v>190</v>
      </c>
      <c r="D195" s="7" t="s">
        <v>163</v>
      </c>
      <c r="E195" s="7" t="s">
        <v>163</v>
      </c>
      <c r="F195" s="9">
        <f>SUM(G195,H195)</f>
        <v>0</v>
      </c>
      <c r="G195" s="9">
        <v>0</v>
      </c>
      <c r="H195" s="9">
        <v>0</v>
      </c>
      <c r="I195" s="9">
        <f>SUM(J195,K195)</f>
        <v>0</v>
      </c>
      <c r="J195" s="9">
        <v>0</v>
      </c>
      <c r="K195" s="9">
        <v>0</v>
      </c>
      <c r="L195" s="9">
        <f>SUM(M195,N195)</f>
        <v>0</v>
      </c>
      <c r="M195" s="9">
        <v>0</v>
      </c>
      <c r="N195" s="9">
        <v>0</v>
      </c>
    </row>
    <row r="196" spans="1:14" ht="27" customHeight="1" x14ac:dyDescent="0.25">
      <c r="A196" s="7">
        <v>2712</v>
      </c>
      <c r="B196" s="8" t="s">
        <v>281</v>
      </c>
      <c r="C196" s="7" t="s">
        <v>190</v>
      </c>
      <c r="D196" s="7" t="s">
        <v>163</v>
      </c>
      <c r="E196" s="7" t="s">
        <v>170</v>
      </c>
      <c r="F196" s="9">
        <f>SUM(G196,H196)</f>
        <v>0</v>
      </c>
      <c r="G196" s="9">
        <v>0</v>
      </c>
      <c r="H196" s="9">
        <v>0</v>
      </c>
      <c r="I196" s="9">
        <f>SUM(J196,K196)</f>
        <v>0</v>
      </c>
      <c r="J196" s="9">
        <v>0</v>
      </c>
      <c r="K196" s="9">
        <v>0</v>
      </c>
      <c r="L196" s="9">
        <f>SUM(M196,N196)</f>
        <v>0</v>
      </c>
      <c r="M196" s="9">
        <v>0</v>
      </c>
      <c r="N196" s="9">
        <v>0</v>
      </c>
    </row>
    <row r="197" spans="1:14" ht="27" customHeight="1" x14ac:dyDescent="0.25">
      <c r="A197" s="7">
        <v>2713</v>
      </c>
      <c r="B197" s="8" t="s">
        <v>282</v>
      </c>
      <c r="C197" s="7" t="s">
        <v>190</v>
      </c>
      <c r="D197" s="7" t="s">
        <v>163</v>
      </c>
      <c r="E197" s="7" t="s">
        <v>172</v>
      </c>
      <c r="F197" s="9">
        <f>SUM(G197,H197)</f>
        <v>0</v>
      </c>
      <c r="G197" s="9">
        <v>0</v>
      </c>
      <c r="H197" s="9">
        <v>0</v>
      </c>
      <c r="I197" s="9">
        <f>SUM(J197,K197)</f>
        <v>0</v>
      </c>
      <c r="J197" s="9">
        <v>0</v>
      </c>
      <c r="K197" s="9">
        <v>0</v>
      </c>
      <c r="L197" s="9">
        <f>SUM(M197,N197)</f>
        <v>0</v>
      </c>
      <c r="M197" s="9">
        <v>0</v>
      </c>
      <c r="N197" s="9">
        <v>0</v>
      </c>
    </row>
    <row r="198" spans="1:14" ht="27" customHeight="1" x14ac:dyDescent="0.25">
      <c r="A198" s="7">
        <v>2720</v>
      </c>
      <c r="B198" s="8" t="s">
        <v>283</v>
      </c>
      <c r="C198" s="7" t="s">
        <v>190</v>
      </c>
      <c r="D198" s="7" t="s">
        <v>170</v>
      </c>
      <c r="E198" s="7" t="s">
        <v>164</v>
      </c>
      <c r="F198" s="9">
        <f t="shared" ref="F198:N198" si="58">SUM(F200:F203)</f>
        <v>0</v>
      </c>
      <c r="G198" s="9">
        <f t="shared" si="58"/>
        <v>0</v>
      </c>
      <c r="H198" s="9">
        <f t="shared" si="58"/>
        <v>0</v>
      </c>
      <c r="I198" s="9">
        <f t="shared" si="58"/>
        <v>0</v>
      </c>
      <c r="J198" s="9">
        <f t="shared" si="58"/>
        <v>0</v>
      </c>
      <c r="K198" s="9">
        <f t="shared" si="58"/>
        <v>0</v>
      </c>
      <c r="L198" s="9">
        <f t="shared" si="58"/>
        <v>0</v>
      </c>
      <c r="M198" s="9">
        <f t="shared" si="58"/>
        <v>0</v>
      </c>
      <c r="N198" s="9">
        <f t="shared" si="58"/>
        <v>0</v>
      </c>
    </row>
    <row r="199" spans="1:14" ht="27" customHeight="1" x14ac:dyDescent="0.25">
      <c r="A199" s="7"/>
      <c r="B199" s="8" t="s">
        <v>167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27" customHeight="1" x14ac:dyDescent="0.25">
      <c r="A200" s="7">
        <v>2721</v>
      </c>
      <c r="B200" s="8" t="s">
        <v>284</v>
      </c>
      <c r="C200" s="7" t="s">
        <v>190</v>
      </c>
      <c r="D200" s="7" t="s">
        <v>170</v>
      </c>
      <c r="E200" s="7" t="s">
        <v>163</v>
      </c>
      <c r="F200" s="9">
        <f>SUM(G200,H200)</f>
        <v>0</v>
      </c>
      <c r="G200" s="9">
        <v>0</v>
      </c>
      <c r="H200" s="9">
        <v>0</v>
      </c>
      <c r="I200" s="9">
        <f>SUM(J200,K200)</f>
        <v>0</v>
      </c>
      <c r="J200" s="9">
        <v>0</v>
      </c>
      <c r="K200" s="9">
        <v>0</v>
      </c>
      <c r="L200" s="9">
        <f>SUM(M200,N200)</f>
        <v>0</v>
      </c>
      <c r="M200" s="9">
        <v>0</v>
      </c>
      <c r="N200" s="9">
        <v>0</v>
      </c>
    </row>
    <row r="201" spans="1:14" ht="27" customHeight="1" x14ac:dyDescent="0.25">
      <c r="A201" s="7">
        <v>2722</v>
      </c>
      <c r="B201" s="8" t="s">
        <v>285</v>
      </c>
      <c r="C201" s="7" t="s">
        <v>190</v>
      </c>
      <c r="D201" s="7" t="s">
        <v>170</v>
      </c>
      <c r="E201" s="7" t="s">
        <v>170</v>
      </c>
      <c r="F201" s="9">
        <f>SUM(G201,H201)</f>
        <v>0</v>
      </c>
      <c r="G201" s="9">
        <v>0</v>
      </c>
      <c r="H201" s="9">
        <v>0</v>
      </c>
      <c r="I201" s="9">
        <f>SUM(J201,K201)</f>
        <v>0</v>
      </c>
      <c r="J201" s="9">
        <v>0</v>
      </c>
      <c r="K201" s="9">
        <v>0</v>
      </c>
      <c r="L201" s="9">
        <f>SUM(M201,N201)</f>
        <v>0</v>
      </c>
      <c r="M201" s="9">
        <v>0</v>
      </c>
      <c r="N201" s="9">
        <v>0</v>
      </c>
    </row>
    <row r="202" spans="1:14" ht="27" customHeight="1" x14ac:dyDescent="0.25">
      <c r="A202" s="7">
        <v>2723</v>
      </c>
      <c r="B202" s="8" t="s">
        <v>286</v>
      </c>
      <c r="C202" s="7" t="s">
        <v>190</v>
      </c>
      <c r="D202" s="7" t="s">
        <v>170</v>
      </c>
      <c r="E202" s="7" t="s">
        <v>172</v>
      </c>
      <c r="F202" s="9">
        <f>SUM(G202,H202)</f>
        <v>0</v>
      </c>
      <c r="G202" s="9">
        <v>0</v>
      </c>
      <c r="H202" s="9">
        <v>0</v>
      </c>
      <c r="I202" s="9">
        <f>SUM(J202,K202)</f>
        <v>0</v>
      </c>
      <c r="J202" s="9">
        <v>0</v>
      </c>
      <c r="K202" s="9">
        <v>0</v>
      </c>
      <c r="L202" s="9">
        <f>SUM(M202,N202)</f>
        <v>0</v>
      </c>
      <c r="M202" s="9">
        <v>0</v>
      </c>
      <c r="N202" s="9">
        <v>0</v>
      </c>
    </row>
    <row r="203" spans="1:14" ht="27" customHeight="1" x14ac:dyDescent="0.25">
      <c r="A203" s="7">
        <v>2724</v>
      </c>
      <c r="B203" s="8" t="s">
        <v>287</v>
      </c>
      <c r="C203" s="7" t="s">
        <v>190</v>
      </c>
      <c r="D203" s="7" t="s">
        <v>170</v>
      </c>
      <c r="E203" s="7" t="s">
        <v>181</v>
      </c>
      <c r="F203" s="9">
        <f>SUM(G203,H203)</f>
        <v>0</v>
      </c>
      <c r="G203" s="9">
        <v>0</v>
      </c>
      <c r="H203" s="9">
        <v>0</v>
      </c>
      <c r="I203" s="9">
        <f>SUM(J203,K203)</f>
        <v>0</v>
      </c>
      <c r="J203" s="9">
        <v>0</v>
      </c>
      <c r="K203" s="9">
        <v>0</v>
      </c>
      <c r="L203" s="9">
        <f>SUM(M203,N203)</f>
        <v>0</v>
      </c>
      <c r="M203" s="9">
        <v>0</v>
      </c>
      <c r="N203" s="9">
        <v>0</v>
      </c>
    </row>
    <row r="204" spans="1:14" ht="27" customHeight="1" x14ac:dyDescent="0.25">
      <c r="A204" s="7">
        <v>2730</v>
      </c>
      <c r="B204" s="8" t="s">
        <v>288</v>
      </c>
      <c r="C204" s="7" t="s">
        <v>190</v>
      </c>
      <c r="D204" s="7" t="s">
        <v>172</v>
      </c>
      <c r="E204" s="7" t="s">
        <v>164</v>
      </c>
      <c r="F204" s="9">
        <f t="shared" ref="F204:N204" si="59">SUM(F206:F209)</f>
        <v>0</v>
      </c>
      <c r="G204" s="9">
        <f t="shared" si="59"/>
        <v>0</v>
      </c>
      <c r="H204" s="9">
        <f t="shared" si="59"/>
        <v>0</v>
      </c>
      <c r="I204" s="9">
        <f t="shared" si="59"/>
        <v>0</v>
      </c>
      <c r="J204" s="9">
        <f t="shared" si="59"/>
        <v>0</v>
      </c>
      <c r="K204" s="9">
        <f t="shared" si="59"/>
        <v>0</v>
      </c>
      <c r="L204" s="9">
        <f t="shared" si="59"/>
        <v>0</v>
      </c>
      <c r="M204" s="9">
        <f t="shared" si="59"/>
        <v>0</v>
      </c>
      <c r="N204" s="9">
        <f t="shared" si="59"/>
        <v>0</v>
      </c>
    </row>
    <row r="205" spans="1:14" ht="27" customHeight="1" x14ac:dyDescent="0.25">
      <c r="A205" s="7"/>
      <c r="B205" s="8" t="s">
        <v>167</v>
      </c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27" customHeight="1" x14ac:dyDescent="0.25">
      <c r="A206" s="7">
        <v>2731</v>
      </c>
      <c r="B206" s="8" t="s">
        <v>289</v>
      </c>
      <c r="C206" s="7" t="s">
        <v>190</v>
      </c>
      <c r="D206" s="7" t="s">
        <v>172</v>
      </c>
      <c r="E206" s="7" t="s">
        <v>163</v>
      </c>
      <c r="F206" s="9">
        <f>SUM(G206,H206)</f>
        <v>0</v>
      </c>
      <c r="G206" s="9">
        <v>0</v>
      </c>
      <c r="H206" s="9">
        <v>0</v>
      </c>
      <c r="I206" s="9">
        <f>SUM(J206,K206)</f>
        <v>0</v>
      </c>
      <c r="J206" s="9">
        <v>0</v>
      </c>
      <c r="K206" s="9">
        <v>0</v>
      </c>
      <c r="L206" s="9">
        <f>SUM(M206,N206)</f>
        <v>0</v>
      </c>
      <c r="M206" s="9">
        <v>0</v>
      </c>
      <c r="N206" s="9">
        <v>0</v>
      </c>
    </row>
    <row r="207" spans="1:14" ht="27" customHeight="1" x14ac:dyDescent="0.25">
      <c r="A207" s="7">
        <v>2732</v>
      </c>
      <c r="B207" s="8" t="s">
        <v>290</v>
      </c>
      <c r="C207" s="7" t="s">
        <v>190</v>
      </c>
      <c r="D207" s="7" t="s">
        <v>172</v>
      </c>
      <c r="E207" s="7" t="s">
        <v>170</v>
      </c>
      <c r="F207" s="9">
        <f>SUM(G207,H207)</f>
        <v>0</v>
      </c>
      <c r="G207" s="9">
        <v>0</v>
      </c>
      <c r="H207" s="9">
        <v>0</v>
      </c>
      <c r="I207" s="9">
        <f>SUM(J207,K207)</f>
        <v>0</v>
      </c>
      <c r="J207" s="9">
        <v>0</v>
      </c>
      <c r="K207" s="9">
        <v>0</v>
      </c>
      <c r="L207" s="9">
        <f>SUM(M207,N207)</f>
        <v>0</v>
      </c>
      <c r="M207" s="9">
        <v>0</v>
      </c>
      <c r="N207" s="9">
        <v>0</v>
      </c>
    </row>
    <row r="208" spans="1:14" ht="31.5" customHeight="1" x14ac:dyDescent="0.25">
      <c r="A208" s="7">
        <v>2733</v>
      </c>
      <c r="B208" s="8" t="s">
        <v>291</v>
      </c>
      <c r="C208" s="7" t="s">
        <v>190</v>
      </c>
      <c r="D208" s="7" t="s">
        <v>172</v>
      </c>
      <c r="E208" s="7" t="s">
        <v>172</v>
      </c>
      <c r="F208" s="9">
        <f>SUM(G208,H208)</f>
        <v>0</v>
      </c>
      <c r="G208" s="9">
        <v>0</v>
      </c>
      <c r="H208" s="9">
        <v>0</v>
      </c>
      <c r="I208" s="9">
        <f>SUM(J208,K208)</f>
        <v>0</v>
      </c>
      <c r="J208" s="9">
        <v>0</v>
      </c>
      <c r="K208" s="9">
        <v>0</v>
      </c>
      <c r="L208" s="9">
        <f>SUM(M208,N208)</f>
        <v>0</v>
      </c>
      <c r="M208" s="9">
        <v>0</v>
      </c>
      <c r="N208" s="9">
        <v>0</v>
      </c>
    </row>
    <row r="209" spans="1:14" ht="31.5" customHeight="1" x14ac:dyDescent="0.25">
      <c r="A209" s="7">
        <v>2734</v>
      </c>
      <c r="B209" s="8" t="s">
        <v>292</v>
      </c>
      <c r="C209" s="7" t="s">
        <v>190</v>
      </c>
      <c r="D209" s="7" t="s">
        <v>172</v>
      </c>
      <c r="E209" s="7" t="s">
        <v>181</v>
      </c>
      <c r="F209" s="9">
        <f>SUM(G209,H209)</f>
        <v>0</v>
      </c>
      <c r="G209" s="9">
        <v>0</v>
      </c>
      <c r="H209" s="9">
        <v>0</v>
      </c>
      <c r="I209" s="9">
        <f>SUM(J209,K209)</f>
        <v>0</v>
      </c>
      <c r="J209" s="9">
        <v>0</v>
      </c>
      <c r="K209" s="9">
        <v>0</v>
      </c>
      <c r="L209" s="9">
        <f>SUM(M209,N209)</f>
        <v>0</v>
      </c>
      <c r="M209" s="9">
        <v>0</v>
      </c>
      <c r="N209" s="9">
        <v>0</v>
      </c>
    </row>
    <row r="210" spans="1:14" ht="31.5" customHeight="1" x14ac:dyDescent="0.25">
      <c r="A210" s="7">
        <v>2740</v>
      </c>
      <c r="B210" s="8" t="s">
        <v>293</v>
      </c>
      <c r="C210" s="7" t="s">
        <v>190</v>
      </c>
      <c r="D210" s="7" t="s">
        <v>181</v>
      </c>
      <c r="E210" s="7" t="s">
        <v>164</v>
      </c>
      <c r="F210" s="9">
        <f t="shared" ref="F210:N210" si="60">SUM(F212)</f>
        <v>0</v>
      </c>
      <c r="G210" s="9">
        <f t="shared" si="60"/>
        <v>0</v>
      </c>
      <c r="H210" s="9">
        <f t="shared" si="60"/>
        <v>0</v>
      </c>
      <c r="I210" s="9">
        <f t="shared" si="60"/>
        <v>0</v>
      </c>
      <c r="J210" s="9">
        <f t="shared" si="60"/>
        <v>0</v>
      </c>
      <c r="K210" s="9">
        <f t="shared" si="60"/>
        <v>0</v>
      </c>
      <c r="L210" s="9">
        <f t="shared" si="60"/>
        <v>0</v>
      </c>
      <c r="M210" s="9">
        <f t="shared" si="60"/>
        <v>0</v>
      </c>
      <c r="N210" s="9">
        <f t="shared" si="60"/>
        <v>0</v>
      </c>
    </row>
    <row r="211" spans="1:14" ht="31.5" customHeight="1" x14ac:dyDescent="0.25">
      <c r="A211" s="7"/>
      <c r="B211" s="8" t="s">
        <v>167</v>
      </c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31.5" customHeight="1" x14ac:dyDescent="0.25">
      <c r="A212" s="7">
        <v>2741</v>
      </c>
      <c r="B212" s="8" t="s">
        <v>293</v>
      </c>
      <c r="C212" s="7" t="s">
        <v>190</v>
      </c>
      <c r="D212" s="7" t="s">
        <v>181</v>
      </c>
      <c r="E212" s="7" t="s">
        <v>163</v>
      </c>
      <c r="F212" s="9">
        <f>SUM(G212,H212)</f>
        <v>0</v>
      </c>
      <c r="G212" s="9">
        <v>0</v>
      </c>
      <c r="H212" s="9">
        <v>0</v>
      </c>
      <c r="I212" s="9">
        <f>SUM(J212,K212)</f>
        <v>0</v>
      </c>
      <c r="J212" s="9">
        <v>0</v>
      </c>
      <c r="K212" s="9">
        <v>0</v>
      </c>
      <c r="L212" s="9">
        <f>SUM(M212,N212)</f>
        <v>0</v>
      </c>
      <c r="M212" s="9">
        <v>0</v>
      </c>
      <c r="N212" s="9">
        <v>0</v>
      </c>
    </row>
    <row r="213" spans="1:14" ht="31.5" customHeight="1" x14ac:dyDescent="0.25">
      <c r="A213" s="7">
        <v>2750</v>
      </c>
      <c r="B213" s="8" t="s">
        <v>294</v>
      </c>
      <c r="C213" s="7" t="s">
        <v>190</v>
      </c>
      <c r="D213" s="7" t="s">
        <v>184</v>
      </c>
      <c r="E213" s="7" t="s">
        <v>164</v>
      </c>
      <c r="F213" s="9">
        <f t="shared" ref="F213:N213" si="61">SUM(F215)</f>
        <v>0</v>
      </c>
      <c r="G213" s="9">
        <f t="shared" si="61"/>
        <v>0</v>
      </c>
      <c r="H213" s="9">
        <f t="shared" si="61"/>
        <v>0</v>
      </c>
      <c r="I213" s="9">
        <f t="shared" si="61"/>
        <v>0</v>
      </c>
      <c r="J213" s="9">
        <f t="shared" si="61"/>
        <v>0</v>
      </c>
      <c r="K213" s="9">
        <f t="shared" si="61"/>
        <v>0</v>
      </c>
      <c r="L213" s="9">
        <f t="shared" si="61"/>
        <v>0</v>
      </c>
      <c r="M213" s="9">
        <f t="shared" si="61"/>
        <v>0</v>
      </c>
      <c r="N213" s="9">
        <f t="shared" si="61"/>
        <v>0</v>
      </c>
    </row>
    <row r="214" spans="1:14" ht="31.5" customHeight="1" x14ac:dyDescent="0.25">
      <c r="A214" s="7"/>
      <c r="B214" s="8" t="s">
        <v>167</v>
      </c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31.5" customHeight="1" x14ac:dyDescent="0.25">
      <c r="A215" s="7">
        <v>2751</v>
      </c>
      <c r="B215" s="8" t="s">
        <v>294</v>
      </c>
      <c r="C215" s="7" t="s">
        <v>190</v>
      </c>
      <c r="D215" s="7" t="s">
        <v>184</v>
      </c>
      <c r="E215" s="7" t="s">
        <v>163</v>
      </c>
      <c r="F215" s="9">
        <f>SUM(G215,H215)</f>
        <v>0</v>
      </c>
      <c r="G215" s="9">
        <v>0</v>
      </c>
      <c r="H215" s="9">
        <v>0</v>
      </c>
      <c r="I215" s="9">
        <f>SUM(J215,K215)</f>
        <v>0</v>
      </c>
      <c r="J215" s="9">
        <v>0</v>
      </c>
      <c r="K215" s="9">
        <v>0</v>
      </c>
      <c r="L215" s="9">
        <f>SUM(M215,N215)</f>
        <v>0</v>
      </c>
      <c r="M215" s="9">
        <v>0</v>
      </c>
      <c r="N215" s="9">
        <v>0</v>
      </c>
    </row>
    <row r="216" spans="1:14" ht="27" customHeight="1" x14ac:dyDescent="0.25">
      <c r="A216" s="7">
        <v>2760</v>
      </c>
      <c r="B216" s="8" t="s">
        <v>295</v>
      </c>
      <c r="C216" s="7" t="s">
        <v>190</v>
      </c>
      <c r="D216" s="7" t="s">
        <v>187</v>
      </c>
      <c r="E216" s="7" t="s">
        <v>164</v>
      </c>
      <c r="F216" s="9">
        <f t="shared" ref="F216:N216" si="62">SUM(F218:F219)</f>
        <v>0</v>
      </c>
      <c r="G216" s="9">
        <f t="shared" si="62"/>
        <v>0</v>
      </c>
      <c r="H216" s="9">
        <f t="shared" si="62"/>
        <v>0</v>
      </c>
      <c r="I216" s="9">
        <f t="shared" si="62"/>
        <v>0</v>
      </c>
      <c r="J216" s="9">
        <f t="shared" si="62"/>
        <v>0</v>
      </c>
      <c r="K216" s="9">
        <f t="shared" si="62"/>
        <v>0</v>
      </c>
      <c r="L216" s="9">
        <f t="shared" si="62"/>
        <v>0</v>
      </c>
      <c r="M216" s="9">
        <f t="shared" si="62"/>
        <v>0</v>
      </c>
      <c r="N216" s="9">
        <f t="shared" si="62"/>
        <v>0</v>
      </c>
    </row>
    <row r="217" spans="1:14" ht="27" customHeight="1" x14ac:dyDescent="0.25">
      <c r="A217" s="7"/>
      <c r="B217" s="8" t="s">
        <v>167</v>
      </c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27" customHeight="1" x14ac:dyDescent="0.25">
      <c r="A218" s="7">
        <v>2761</v>
      </c>
      <c r="B218" s="8" t="s">
        <v>296</v>
      </c>
      <c r="C218" s="7" t="s">
        <v>190</v>
      </c>
      <c r="D218" s="7" t="s">
        <v>187</v>
      </c>
      <c r="E218" s="7" t="s">
        <v>163</v>
      </c>
      <c r="F218" s="9">
        <f>SUM(G218,H218)</f>
        <v>0</v>
      </c>
      <c r="G218" s="9">
        <v>0</v>
      </c>
      <c r="H218" s="9">
        <v>0</v>
      </c>
      <c r="I218" s="9">
        <f>SUM(J218,K218)</f>
        <v>0</v>
      </c>
      <c r="J218" s="9">
        <v>0</v>
      </c>
      <c r="K218" s="9">
        <v>0</v>
      </c>
      <c r="L218" s="9">
        <f>SUM(M218,N218)</f>
        <v>0</v>
      </c>
      <c r="M218" s="9">
        <v>0</v>
      </c>
      <c r="N218" s="9">
        <v>0</v>
      </c>
    </row>
    <row r="219" spans="1:14" ht="27" customHeight="1" x14ac:dyDescent="0.25">
      <c r="A219" s="7">
        <v>2762</v>
      </c>
      <c r="B219" s="8" t="s">
        <v>295</v>
      </c>
      <c r="C219" s="7" t="s">
        <v>190</v>
      </c>
      <c r="D219" s="7" t="s">
        <v>187</v>
      </c>
      <c r="E219" s="7" t="s">
        <v>170</v>
      </c>
      <c r="F219" s="9">
        <f>SUM(G219,H219)</f>
        <v>0</v>
      </c>
      <c r="G219" s="9">
        <v>0</v>
      </c>
      <c r="H219" s="9">
        <v>0</v>
      </c>
      <c r="I219" s="9">
        <f>SUM(J219,K219)</f>
        <v>0</v>
      </c>
      <c r="J219" s="9">
        <v>0</v>
      </c>
      <c r="K219" s="9">
        <v>0</v>
      </c>
      <c r="L219" s="9">
        <f>SUM(M219,N219)</f>
        <v>0</v>
      </c>
      <c r="M219" s="9">
        <v>0</v>
      </c>
      <c r="N219" s="9">
        <v>0</v>
      </c>
    </row>
    <row r="220" spans="1:14" ht="37.5" customHeight="1" x14ac:dyDescent="0.25">
      <c r="A220" s="7">
        <v>2800</v>
      </c>
      <c r="B220" s="8" t="s">
        <v>297</v>
      </c>
      <c r="C220" s="7" t="s">
        <v>192</v>
      </c>
      <c r="D220" s="7" t="s">
        <v>164</v>
      </c>
      <c r="E220" s="7" t="s">
        <v>164</v>
      </c>
      <c r="F220" s="9">
        <f t="shared" ref="F220:N220" si="63">SUM(F222,F225,F234,F239,F244,F247)</f>
        <v>213597783.5</v>
      </c>
      <c r="G220" s="9">
        <f t="shared" si="63"/>
        <v>138869780.5</v>
      </c>
      <c r="H220" s="9">
        <f t="shared" si="63"/>
        <v>74728003</v>
      </c>
      <c r="I220" s="9">
        <f t="shared" si="63"/>
        <v>199832941.5</v>
      </c>
      <c r="J220" s="9">
        <f t="shared" si="63"/>
        <v>115869780.5</v>
      </c>
      <c r="K220" s="9">
        <f t="shared" si="63"/>
        <v>83963161</v>
      </c>
      <c r="L220" s="9">
        <f t="shared" si="63"/>
        <v>161989039</v>
      </c>
      <c r="M220" s="9">
        <f t="shared" si="63"/>
        <v>94248907</v>
      </c>
      <c r="N220" s="9">
        <f t="shared" si="63"/>
        <v>67740132</v>
      </c>
    </row>
    <row r="221" spans="1:14" ht="27" customHeight="1" x14ac:dyDescent="0.25">
      <c r="A221" s="7"/>
      <c r="B221" s="8" t="s">
        <v>167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27" customHeight="1" x14ac:dyDescent="0.25">
      <c r="A222" s="7">
        <v>2810</v>
      </c>
      <c r="B222" s="8" t="s">
        <v>298</v>
      </c>
      <c r="C222" s="7" t="s">
        <v>192</v>
      </c>
      <c r="D222" s="7" t="s">
        <v>163</v>
      </c>
      <c r="E222" s="7" t="s">
        <v>164</v>
      </c>
      <c r="F222" s="9">
        <f t="shared" ref="F222:N222" si="64">SUM(F224)</f>
        <v>4148417</v>
      </c>
      <c r="G222" s="9">
        <f t="shared" si="64"/>
        <v>1348417</v>
      </c>
      <c r="H222" s="9">
        <f t="shared" si="64"/>
        <v>2800000</v>
      </c>
      <c r="I222" s="9">
        <f t="shared" si="64"/>
        <v>4148417</v>
      </c>
      <c r="J222" s="9">
        <f t="shared" si="64"/>
        <v>1348417</v>
      </c>
      <c r="K222" s="9">
        <f t="shared" si="64"/>
        <v>2800000</v>
      </c>
      <c r="L222" s="9">
        <f t="shared" si="64"/>
        <v>2988417</v>
      </c>
      <c r="M222" s="9">
        <f t="shared" si="64"/>
        <v>1348417</v>
      </c>
      <c r="N222" s="9">
        <f t="shared" si="64"/>
        <v>1640000</v>
      </c>
    </row>
    <row r="223" spans="1:14" ht="27" customHeight="1" x14ac:dyDescent="0.25">
      <c r="A223" s="7"/>
      <c r="B223" s="8" t="s">
        <v>167</v>
      </c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27" customHeight="1" x14ac:dyDescent="0.25">
      <c r="A224" s="7">
        <v>2811</v>
      </c>
      <c r="B224" s="8" t="s">
        <v>298</v>
      </c>
      <c r="C224" s="7" t="s">
        <v>192</v>
      </c>
      <c r="D224" s="7" t="s">
        <v>163</v>
      </c>
      <c r="E224" s="7" t="s">
        <v>163</v>
      </c>
      <c r="F224" s="9">
        <f>SUM(G224,H224)</f>
        <v>4148417</v>
      </c>
      <c r="G224" s="9">
        <v>1348417</v>
      </c>
      <c r="H224" s="9">
        <v>2800000</v>
      </c>
      <c r="I224" s="9">
        <f>SUM(J224,K224)</f>
        <v>4148417</v>
      </c>
      <c r="J224" s="9">
        <v>1348417</v>
      </c>
      <c r="K224" s="9">
        <v>2800000</v>
      </c>
      <c r="L224" s="9">
        <f>SUM(M224,N224)</f>
        <v>2988417</v>
      </c>
      <c r="M224" s="9">
        <v>1348417</v>
      </c>
      <c r="N224" s="9">
        <v>1640000</v>
      </c>
    </row>
    <row r="225" spans="1:14" ht="26.25" customHeight="1" x14ac:dyDescent="0.25">
      <c r="A225" s="7">
        <v>2820</v>
      </c>
      <c r="B225" s="8" t="s">
        <v>299</v>
      </c>
      <c r="C225" s="7" t="s">
        <v>192</v>
      </c>
      <c r="D225" s="7" t="s">
        <v>170</v>
      </c>
      <c r="E225" s="7" t="s">
        <v>164</v>
      </c>
      <c r="F225" s="9">
        <f t="shared" ref="F225:N225" si="65">SUM(F227:F233)</f>
        <v>167066866.5</v>
      </c>
      <c r="G225" s="9">
        <f t="shared" si="65"/>
        <v>95138863.5</v>
      </c>
      <c r="H225" s="9">
        <f t="shared" si="65"/>
        <v>71928003</v>
      </c>
      <c r="I225" s="9">
        <f t="shared" si="65"/>
        <v>131195890.5</v>
      </c>
      <c r="J225" s="9">
        <f t="shared" si="65"/>
        <v>70138863.5</v>
      </c>
      <c r="K225" s="9">
        <f t="shared" si="65"/>
        <v>61057027</v>
      </c>
      <c r="L225" s="9">
        <f t="shared" si="65"/>
        <v>102740249</v>
      </c>
      <c r="M225" s="9">
        <f t="shared" si="65"/>
        <v>55283649</v>
      </c>
      <c r="N225" s="9">
        <f t="shared" si="65"/>
        <v>47456600</v>
      </c>
    </row>
    <row r="226" spans="1:14" ht="26.25" customHeight="1" x14ac:dyDescent="0.25">
      <c r="A226" s="7"/>
      <c r="B226" s="8" t="s">
        <v>167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26.25" customHeight="1" x14ac:dyDescent="0.25">
      <c r="A227" s="7">
        <v>2821</v>
      </c>
      <c r="B227" s="8" t="s">
        <v>300</v>
      </c>
      <c r="C227" s="7" t="s">
        <v>192</v>
      </c>
      <c r="D227" s="7" t="s">
        <v>170</v>
      </c>
      <c r="E227" s="7" t="s">
        <v>163</v>
      </c>
      <c r="F227" s="9">
        <f t="shared" ref="F227:F233" si="66">SUM(G227,H227)</f>
        <v>30736086</v>
      </c>
      <c r="G227" s="9">
        <v>30736086</v>
      </c>
      <c r="H227" s="9">
        <v>0</v>
      </c>
      <c r="I227" s="9">
        <f t="shared" ref="I227:I233" si="67">SUM(J227,K227)</f>
        <v>30736086</v>
      </c>
      <c r="J227" s="9">
        <v>30736086</v>
      </c>
      <c r="K227" s="9">
        <v>0</v>
      </c>
      <c r="L227" s="9">
        <f t="shared" ref="L227:L233" si="68">SUM(M227,N227)</f>
        <v>27164797</v>
      </c>
      <c r="M227" s="9">
        <v>27164797</v>
      </c>
      <c r="N227" s="9">
        <v>0</v>
      </c>
    </row>
    <row r="228" spans="1:14" ht="26.25" customHeight="1" x14ac:dyDescent="0.25">
      <c r="A228" s="7">
        <v>2822</v>
      </c>
      <c r="B228" s="8" t="s">
        <v>301</v>
      </c>
      <c r="C228" s="7" t="s">
        <v>192</v>
      </c>
      <c r="D228" s="7" t="s">
        <v>170</v>
      </c>
      <c r="E228" s="7" t="s">
        <v>170</v>
      </c>
      <c r="F228" s="9">
        <f t="shared" si="66"/>
        <v>0</v>
      </c>
      <c r="G228" s="9">
        <v>0</v>
      </c>
      <c r="H228" s="9">
        <v>0</v>
      </c>
      <c r="I228" s="9">
        <f t="shared" si="67"/>
        <v>0</v>
      </c>
      <c r="J228" s="9">
        <v>0</v>
      </c>
      <c r="K228" s="9">
        <v>0</v>
      </c>
      <c r="L228" s="9">
        <f t="shared" si="68"/>
        <v>0</v>
      </c>
      <c r="M228" s="9">
        <v>0</v>
      </c>
      <c r="N228" s="9">
        <v>0</v>
      </c>
    </row>
    <row r="229" spans="1:14" ht="26.25" customHeight="1" x14ac:dyDescent="0.25">
      <c r="A229" s="7">
        <v>2823</v>
      </c>
      <c r="B229" s="8" t="s">
        <v>302</v>
      </c>
      <c r="C229" s="7" t="s">
        <v>192</v>
      </c>
      <c r="D229" s="7" t="s">
        <v>170</v>
      </c>
      <c r="E229" s="7" t="s">
        <v>172</v>
      </c>
      <c r="F229" s="9">
        <f t="shared" si="66"/>
        <v>0</v>
      </c>
      <c r="G229" s="9">
        <v>0</v>
      </c>
      <c r="H229" s="9">
        <v>0</v>
      </c>
      <c r="I229" s="9">
        <f t="shared" si="67"/>
        <v>0</v>
      </c>
      <c r="J229" s="9">
        <v>0</v>
      </c>
      <c r="K229" s="9">
        <v>0</v>
      </c>
      <c r="L229" s="9">
        <f t="shared" si="68"/>
        <v>0</v>
      </c>
      <c r="M229" s="9">
        <v>0</v>
      </c>
      <c r="N229" s="9">
        <v>0</v>
      </c>
    </row>
    <row r="230" spans="1:14" ht="26.25" customHeight="1" x14ac:dyDescent="0.25">
      <c r="A230" s="7">
        <v>2824</v>
      </c>
      <c r="B230" s="8" t="s">
        <v>303</v>
      </c>
      <c r="C230" s="7" t="s">
        <v>192</v>
      </c>
      <c r="D230" s="7" t="s">
        <v>170</v>
      </c>
      <c r="E230" s="7" t="s">
        <v>181</v>
      </c>
      <c r="F230" s="9">
        <f t="shared" si="66"/>
        <v>136330780.5</v>
      </c>
      <c r="G230" s="9">
        <v>64402777.5</v>
      </c>
      <c r="H230" s="9">
        <v>71928003</v>
      </c>
      <c r="I230" s="9">
        <f t="shared" si="67"/>
        <v>100459804.5</v>
      </c>
      <c r="J230" s="9">
        <v>39402777.5</v>
      </c>
      <c r="K230" s="9">
        <v>61057027</v>
      </c>
      <c r="L230" s="9">
        <f t="shared" si="68"/>
        <v>75575452</v>
      </c>
      <c r="M230" s="9">
        <v>28118852</v>
      </c>
      <c r="N230" s="9">
        <v>47456600</v>
      </c>
    </row>
    <row r="231" spans="1:14" ht="26.25" customHeight="1" x14ac:dyDescent="0.25">
      <c r="A231" s="7">
        <v>2825</v>
      </c>
      <c r="B231" s="8" t="s">
        <v>304</v>
      </c>
      <c r="C231" s="7" t="s">
        <v>192</v>
      </c>
      <c r="D231" s="7" t="s">
        <v>170</v>
      </c>
      <c r="E231" s="7" t="s">
        <v>184</v>
      </c>
      <c r="F231" s="9">
        <f t="shared" si="66"/>
        <v>0</v>
      </c>
      <c r="G231" s="9">
        <v>0</v>
      </c>
      <c r="H231" s="9">
        <v>0</v>
      </c>
      <c r="I231" s="9">
        <f t="shared" si="67"/>
        <v>0</v>
      </c>
      <c r="J231" s="9">
        <v>0</v>
      </c>
      <c r="K231" s="9">
        <v>0</v>
      </c>
      <c r="L231" s="9">
        <f t="shared" si="68"/>
        <v>0</v>
      </c>
      <c r="M231" s="9">
        <v>0</v>
      </c>
      <c r="N231" s="9">
        <v>0</v>
      </c>
    </row>
    <row r="232" spans="1:14" ht="26.25" customHeight="1" x14ac:dyDescent="0.25">
      <c r="A232" s="7">
        <v>2826</v>
      </c>
      <c r="B232" s="8" t="s">
        <v>305</v>
      </c>
      <c r="C232" s="7" t="s">
        <v>192</v>
      </c>
      <c r="D232" s="7" t="s">
        <v>170</v>
      </c>
      <c r="E232" s="7" t="s">
        <v>187</v>
      </c>
      <c r="F232" s="9">
        <f t="shared" si="66"/>
        <v>0</v>
      </c>
      <c r="G232" s="9">
        <v>0</v>
      </c>
      <c r="H232" s="9">
        <v>0</v>
      </c>
      <c r="I232" s="9">
        <f t="shared" si="67"/>
        <v>0</v>
      </c>
      <c r="J232" s="9">
        <v>0</v>
      </c>
      <c r="K232" s="9">
        <v>0</v>
      </c>
      <c r="L232" s="9">
        <f t="shared" si="68"/>
        <v>0</v>
      </c>
      <c r="M232" s="9">
        <v>0</v>
      </c>
      <c r="N232" s="9">
        <v>0</v>
      </c>
    </row>
    <row r="233" spans="1:14" ht="28.5" customHeight="1" x14ac:dyDescent="0.25">
      <c r="A233" s="7">
        <v>2827</v>
      </c>
      <c r="B233" s="8" t="s">
        <v>306</v>
      </c>
      <c r="C233" s="7" t="s">
        <v>192</v>
      </c>
      <c r="D233" s="7" t="s">
        <v>170</v>
      </c>
      <c r="E233" s="7" t="s">
        <v>190</v>
      </c>
      <c r="F233" s="9">
        <f t="shared" si="66"/>
        <v>0</v>
      </c>
      <c r="G233" s="9">
        <v>0</v>
      </c>
      <c r="H233" s="9">
        <v>0</v>
      </c>
      <c r="I233" s="9">
        <f t="shared" si="67"/>
        <v>0</v>
      </c>
      <c r="J233" s="9">
        <v>0</v>
      </c>
      <c r="K233" s="9">
        <v>0</v>
      </c>
      <c r="L233" s="9">
        <f t="shared" si="68"/>
        <v>0</v>
      </c>
      <c r="M233" s="9">
        <v>0</v>
      </c>
      <c r="N233" s="9">
        <v>0</v>
      </c>
    </row>
    <row r="234" spans="1:14" ht="28.5" customHeight="1" x14ac:dyDescent="0.25">
      <c r="A234" s="7">
        <v>2830</v>
      </c>
      <c r="B234" s="8" t="s">
        <v>307</v>
      </c>
      <c r="C234" s="7" t="s">
        <v>192</v>
      </c>
      <c r="D234" s="7" t="s">
        <v>172</v>
      </c>
      <c r="E234" s="7" t="s">
        <v>164</v>
      </c>
      <c r="F234" s="9">
        <f t="shared" ref="F234:N234" si="69">SUM(F236:F238)</f>
        <v>3500000</v>
      </c>
      <c r="G234" s="9">
        <f t="shared" si="69"/>
        <v>3500000</v>
      </c>
      <c r="H234" s="9">
        <f t="shared" si="69"/>
        <v>0</v>
      </c>
      <c r="I234" s="9">
        <f t="shared" si="69"/>
        <v>3500000</v>
      </c>
      <c r="J234" s="9">
        <f t="shared" si="69"/>
        <v>3500000</v>
      </c>
      <c r="K234" s="9">
        <f t="shared" si="69"/>
        <v>0</v>
      </c>
      <c r="L234" s="9">
        <f t="shared" si="69"/>
        <v>3500000</v>
      </c>
      <c r="M234" s="9">
        <f t="shared" si="69"/>
        <v>3500000</v>
      </c>
      <c r="N234" s="9">
        <f t="shared" si="69"/>
        <v>0</v>
      </c>
    </row>
    <row r="235" spans="1:14" ht="28.5" customHeight="1" x14ac:dyDescent="0.25">
      <c r="A235" s="7"/>
      <c r="B235" s="8" t="s">
        <v>167</v>
      </c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28.5" customHeight="1" x14ac:dyDescent="0.25">
      <c r="A236" s="7">
        <v>2831</v>
      </c>
      <c r="B236" s="8" t="s">
        <v>308</v>
      </c>
      <c r="C236" s="7" t="s">
        <v>192</v>
      </c>
      <c r="D236" s="7" t="s">
        <v>172</v>
      </c>
      <c r="E236" s="7" t="s">
        <v>163</v>
      </c>
      <c r="F236" s="9">
        <f>SUM(G236,H236)</f>
        <v>3500000</v>
      </c>
      <c r="G236" s="9">
        <v>3500000</v>
      </c>
      <c r="H236" s="9">
        <v>0</v>
      </c>
      <c r="I236" s="9">
        <f>SUM(J236,K236)</f>
        <v>3500000</v>
      </c>
      <c r="J236" s="9">
        <v>3500000</v>
      </c>
      <c r="K236" s="9">
        <v>0</v>
      </c>
      <c r="L236" s="9">
        <f>SUM(M236,N236)</f>
        <v>3500000</v>
      </c>
      <c r="M236" s="9">
        <v>3500000</v>
      </c>
      <c r="N236" s="9">
        <v>0</v>
      </c>
    </row>
    <row r="237" spans="1:14" ht="28.5" customHeight="1" x14ac:dyDescent="0.25">
      <c r="A237" s="7">
        <v>2832</v>
      </c>
      <c r="B237" s="8" t="s">
        <v>309</v>
      </c>
      <c r="C237" s="7" t="s">
        <v>192</v>
      </c>
      <c r="D237" s="7" t="s">
        <v>172</v>
      </c>
      <c r="E237" s="7" t="s">
        <v>170</v>
      </c>
      <c r="F237" s="9">
        <f>SUM(G237,H237)</f>
        <v>0</v>
      </c>
      <c r="G237" s="9">
        <v>0</v>
      </c>
      <c r="H237" s="9">
        <v>0</v>
      </c>
      <c r="I237" s="9">
        <f>SUM(J237,K237)</f>
        <v>0</v>
      </c>
      <c r="J237" s="9">
        <v>0</v>
      </c>
      <c r="K237" s="9">
        <v>0</v>
      </c>
      <c r="L237" s="9">
        <f>SUM(M237,N237)</f>
        <v>0</v>
      </c>
      <c r="M237" s="9">
        <v>0</v>
      </c>
      <c r="N237" s="9">
        <v>0</v>
      </c>
    </row>
    <row r="238" spans="1:14" ht="28.5" customHeight="1" x14ac:dyDescent="0.25">
      <c r="A238" s="7">
        <v>2833</v>
      </c>
      <c r="B238" s="8" t="s">
        <v>310</v>
      </c>
      <c r="C238" s="7" t="s">
        <v>192</v>
      </c>
      <c r="D238" s="7" t="s">
        <v>172</v>
      </c>
      <c r="E238" s="7" t="s">
        <v>172</v>
      </c>
      <c r="F238" s="9">
        <f>SUM(G238,H238)</f>
        <v>0</v>
      </c>
      <c r="G238" s="9">
        <v>0</v>
      </c>
      <c r="H238" s="9">
        <v>0</v>
      </c>
      <c r="I238" s="9">
        <f>SUM(J238,K238)</f>
        <v>0</v>
      </c>
      <c r="J238" s="9">
        <v>0</v>
      </c>
      <c r="K238" s="9">
        <v>0</v>
      </c>
      <c r="L238" s="9">
        <f>SUM(M238,N238)</f>
        <v>0</v>
      </c>
      <c r="M238" s="9">
        <v>0</v>
      </c>
      <c r="N238" s="9">
        <v>0</v>
      </c>
    </row>
    <row r="239" spans="1:14" ht="28.5" customHeight="1" x14ac:dyDescent="0.25">
      <c r="A239" s="7">
        <v>2840</v>
      </c>
      <c r="B239" s="8" t="s">
        <v>311</v>
      </c>
      <c r="C239" s="7" t="s">
        <v>192</v>
      </c>
      <c r="D239" s="7" t="s">
        <v>181</v>
      </c>
      <c r="E239" s="7" t="s">
        <v>164</v>
      </c>
      <c r="F239" s="9">
        <f t="shared" ref="F239:N239" si="70">SUM(F241:F243)</f>
        <v>0</v>
      </c>
      <c r="G239" s="9">
        <f t="shared" si="70"/>
        <v>0</v>
      </c>
      <c r="H239" s="9">
        <f t="shared" si="70"/>
        <v>0</v>
      </c>
      <c r="I239" s="9">
        <f t="shared" si="70"/>
        <v>0</v>
      </c>
      <c r="J239" s="9">
        <f t="shared" si="70"/>
        <v>0</v>
      </c>
      <c r="K239" s="9">
        <f t="shared" si="70"/>
        <v>0</v>
      </c>
      <c r="L239" s="9">
        <f t="shared" si="70"/>
        <v>0</v>
      </c>
      <c r="M239" s="9">
        <f t="shared" si="70"/>
        <v>0</v>
      </c>
      <c r="N239" s="9">
        <f t="shared" si="70"/>
        <v>0</v>
      </c>
    </row>
    <row r="240" spans="1:14" ht="28.5" customHeight="1" x14ac:dyDescent="0.25">
      <c r="A240" s="7"/>
      <c r="B240" s="8" t="s">
        <v>167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28.5" customHeight="1" x14ac:dyDescent="0.25">
      <c r="A241" s="7">
        <v>2841</v>
      </c>
      <c r="B241" s="8" t="s">
        <v>312</v>
      </c>
      <c r="C241" s="7" t="s">
        <v>192</v>
      </c>
      <c r="D241" s="7" t="s">
        <v>181</v>
      </c>
      <c r="E241" s="7" t="s">
        <v>163</v>
      </c>
      <c r="F241" s="9">
        <f>SUM(G241,H241)</f>
        <v>0</v>
      </c>
      <c r="G241" s="9">
        <v>0</v>
      </c>
      <c r="H241" s="9">
        <v>0</v>
      </c>
      <c r="I241" s="9">
        <f>SUM(J241,K241)</f>
        <v>0</v>
      </c>
      <c r="J241" s="9">
        <v>0</v>
      </c>
      <c r="K241" s="9">
        <v>0</v>
      </c>
      <c r="L241" s="9">
        <f>SUM(M241,N241)</f>
        <v>0</v>
      </c>
      <c r="M241" s="9">
        <v>0</v>
      </c>
      <c r="N241" s="9">
        <v>0</v>
      </c>
    </row>
    <row r="242" spans="1:14" ht="27.75" customHeight="1" x14ac:dyDescent="0.25">
      <c r="A242" s="7">
        <v>2842</v>
      </c>
      <c r="B242" s="8" t="s">
        <v>313</v>
      </c>
      <c r="C242" s="7" t="s">
        <v>192</v>
      </c>
      <c r="D242" s="7" t="s">
        <v>181</v>
      </c>
      <c r="E242" s="7" t="s">
        <v>170</v>
      </c>
      <c r="F242" s="9">
        <f>SUM(G242,H242)</f>
        <v>0</v>
      </c>
      <c r="G242" s="9">
        <v>0</v>
      </c>
      <c r="H242" s="9">
        <v>0</v>
      </c>
      <c r="I242" s="9">
        <f>SUM(J242,K242)</f>
        <v>0</v>
      </c>
      <c r="J242" s="9">
        <v>0</v>
      </c>
      <c r="K242" s="9">
        <v>0</v>
      </c>
      <c r="L242" s="9">
        <f>SUM(M242,N242)</f>
        <v>0</v>
      </c>
      <c r="M242" s="9">
        <v>0</v>
      </c>
      <c r="N242" s="9">
        <v>0</v>
      </c>
    </row>
    <row r="243" spans="1:14" ht="27.75" customHeight="1" x14ac:dyDescent="0.25">
      <c r="A243" s="7">
        <v>2843</v>
      </c>
      <c r="B243" s="8" t="s">
        <v>311</v>
      </c>
      <c r="C243" s="7" t="s">
        <v>192</v>
      </c>
      <c r="D243" s="7" t="s">
        <v>181</v>
      </c>
      <c r="E243" s="7" t="s">
        <v>172</v>
      </c>
      <c r="F243" s="9">
        <f>SUM(G243,H243)</f>
        <v>0</v>
      </c>
      <c r="G243" s="9">
        <v>0</v>
      </c>
      <c r="H243" s="9">
        <v>0</v>
      </c>
      <c r="I243" s="9">
        <f>SUM(J243,K243)</f>
        <v>0</v>
      </c>
      <c r="J243" s="9">
        <v>0</v>
      </c>
      <c r="K243" s="9">
        <v>0</v>
      </c>
      <c r="L243" s="9">
        <f>SUM(M243,N243)</f>
        <v>0</v>
      </c>
      <c r="M243" s="9">
        <v>0</v>
      </c>
      <c r="N243" s="9">
        <v>0</v>
      </c>
    </row>
    <row r="244" spans="1:14" ht="27.75" customHeight="1" x14ac:dyDescent="0.25">
      <c r="A244" s="7">
        <v>2850</v>
      </c>
      <c r="B244" s="8" t="s">
        <v>314</v>
      </c>
      <c r="C244" s="7" t="s">
        <v>192</v>
      </c>
      <c r="D244" s="7" t="s">
        <v>184</v>
      </c>
      <c r="E244" s="7" t="s">
        <v>164</v>
      </c>
      <c r="F244" s="9">
        <f t="shared" ref="F244:N244" si="71">SUM(F246)</f>
        <v>38882500</v>
      </c>
      <c r="G244" s="9">
        <f t="shared" si="71"/>
        <v>38882500</v>
      </c>
      <c r="H244" s="9">
        <f t="shared" si="71"/>
        <v>0</v>
      </c>
      <c r="I244" s="9">
        <f t="shared" si="71"/>
        <v>60988634</v>
      </c>
      <c r="J244" s="9">
        <f t="shared" si="71"/>
        <v>40882500</v>
      </c>
      <c r="K244" s="9">
        <f t="shared" si="71"/>
        <v>20106134</v>
      </c>
      <c r="L244" s="9">
        <f t="shared" si="71"/>
        <v>52760373</v>
      </c>
      <c r="M244" s="9">
        <f t="shared" si="71"/>
        <v>34116841</v>
      </c>
      <c r="N244" s="9">
        <f t="shared" si="71"/>
        <v>18643532</v>
      </c>
    </row>
    <row r="245" spans="1:14" ht="27.75" customHeight="1" x14ac:dyDescent="0.25">
      <c r="A245" s="7"/>
      <c r="B245" s="8" t="s">
        <v>167</v>
      </c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27.75" customHeight="1" x14ac:dyDescent="0.25">
      <c r="A246" s="7">
        <v>2851</v>
      </c>
      <c r="B246" s="8" t="s">
        <v>314</v>
      </c>
      <c r="C246" s="7" t="s">
        <v>192</v>
      </c>
      <c r="D246" s="7" t="s">
        <v>184</v>
      </c>
      <c r="E246" s="7" t="s">
        <v>163</v>
      </c>
      <c r="F246" s="9">
        <f>SUM(G246,H246)</f>
        <v>38882500</v>
      </c>
      <c r="G246" s="9">
        <v>38882500</v>
      </c>
      <c r="H246" s="9">
        <v>0</v>
      </c>
      <c r="I246" s="9">
        <f>SUM(J246,K246)</f>
        <v>60988634</v>
      </c>
      <c r="J246" s="9">
        <v>40882500</v>
      </c>
      <c r="K246" s="9">
        <v>20106134</v>
      </c>
      <c r="L246" s="9">
        <f>SUM(M246,N246)</f>
        <v>52760373</v>
      </c>
      <c r="M246" s="9">
        <v>34116841</v>
      </c>
      <c r="N246" s="9">
        <v>18643532</v>
      </c>
    </row>
    <row r="247" spans="1:14" ht="27.75" customHeight="1" x14ac:dyDescent="0.25">
      <c r="A247" s="7">
        <v>2860</v>
      </c>
      <c r="B247" s="8" t="s">
        <v>315</v>
      </c>
      <c r="C247" s="7" t="s">
        <v>192</v>
      </c>
      <c r="D247" s="7" t="s">
        <v>187</v>
      </c>
      <c r="E247" s="7" t="s">
        <v>164</v>
      </c>
      <c r="F247" s="9">
        <f t="shared" ref="F247:N247" si="72">SUM(F249)</f>
        <v>0</v>
      </c>
      <c r="G247" s="9">
        <f t="shared" si="72"/>
        <v>0</v>
      </c>
      <c r="H247" s="9">
        <f t="shared" si="72"/>
        <v>0</v>
      </c>
      <c r="I247" s="9">
        <f t="shared" si="72"/>
        <v>0</v>
      </c>
      <c r="J247" s="9">
        <f t="shared" si="72"/>
        <v>0</v>
      </c>
      <c r="K247" s="9">
        <f t="shared" si="72"/>
        <v>0</v>
      </c>
      <c r="L247" s="9">
        <f t="shared" si="72"/>
        <v>0</v>
      </c>
      <c r="M247" s="9">
        <f t="shared" si="72"/>
        <v>0</v>
      </c>
      <c r="N247" s="9">
        <f t="shared" si="72"/>
        <v>0</v>
      </c>
    </row>
    <row r="248" spans="1:14" ht="27.75" customHeight="1" x14ac:dyDescent="0.25">
      <c r="A248" s="7"/>
      <c r="B248" s="8" t="s">
        <v>167</v>
      </c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27.75" customHeight="1" x14ac:dyDescent="0.25">
      <c r="A249" s="7">
        <v>2861</v>
      </c>
      <c r="B249" s="8" t="s">
        <v>315</v>
      </c>
      <c r="C249" s="7" t="s">
        <v>192</v>
      </c>
      <c r="D249" s="7" t="s">
        <v>187</v>
      </c>
      <c r="E249" s="7" t="s">
        <v>163</v>
      </c>
      <c r="F249" s="9">
        <f>SUM(G249,H249)</f>
        <v>0</v>
      </c>
      <c r="G249" s="9">
        <v>0</v>
      </c>
      <c r="H249" s="9">
        <v>0</v>
      </c>
      <c r="I249" s="9">
        <f>SUM(J249,K249)</f>
        <v>0</v>
      </c>
      <c r="J249" s="9">
        <v>0</v>
      </c>
      <c r="K249" s="9">
        <v>0</v>
      </c>
      <c r="L249" s="9">
        <f>SUM(M249,N249)</f>
        <v>0</v>
      </c>
      <c r="M249" s="9">
        <v>0</v>
      </c>
      <c r="N249" s="9">
        <v>0</v>
      </c>
    </row>
    <row r="250" spans="1:14" ht="39.950000000000003" customHeight="1" x14ac:dyDescent="0.25">
      <c r="A250" s="7">
        <v>2900</v>
      </c>
      <c r="B250" s="8" t="s">
        <v>316</v>
      </c>
      <c r="C250" s="7" t="s">
        <v>262</v>
      </c>
      <c r="D250" s="7" t="s">
        <v>164</v>
      </c>
      <c r="E250" s="7" t="s">
        <v>164</v>
      </c>
      <c r="F250" s="9">
        <f t="shared" ref="F250:N250" si="73">SUM(F252,F256,F260,F264,F268,F272,F275,F278)</f>
        <v>1615064841.0999999</v>
      </c>
      <c r="G250" s="9">
        <f t="shared" si="73"/>
        <v>1146826435.0999999</v>
      </c>
      <c r="H250" s="9">
        <f t="shared" si="73"/>
        <v>468238406</v>
      </c>
      <c r="I250" s="9">
        <f t="shared" si="73"/>
        <v>1422368428.0999999</v>
      </c>
      <c r="J250" s="9">
        <f t="shared" si="73"/>
        <v>1251025222.0999999</v>
      </c>
      <c r="K250" s="9">
        <f t="shared" si="73"/>
        <v>171343206</v>
      </c>
      <c r="L250" s="9">
        <f t="shared" si="73"/>
        <v>1328672150.0999999</v>
      </c>
      <c r="M250" s="9">
        <f t="shared" si="73"/>
        <v>1218539672.0999999</v>
      </c>
      <c r="N250" s="9">
        <f t="shared" si="73"/>
        <v>110132478</v>
      </c>
    </row>
    <row r="251" spans="1:14" ht="27.75" customHeight="1" x14ac:dyDescent="0.25">
      <c r="A251" s="7"/>
      <c r="B251" s="8" t="s">
        <v>167</v>
      </c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27.75" customHeight="1" x14ac:dyDescent="0.25">
      <c r="A252" s="7">
        <v>2910</v>
      </c>
      <c r="B252" s="8" t="s">
        <v>317</v>
      </c>
      <c r="C252" s="7" t="s">
        <v>262</v>
      </c>
      <c r="D252" s="7" t="s">
        <v>163</v>
      </c>
      <c r="E252" s="7" t="s">
        <v>164</v>
      </c>
      <c r="F252" s="9">
        <f t="shared" ref="F252:N252" si="74">SUM(F254:F255)</f>
        <v>723580185.10000002</v>
      </c>
      <c r="G252" s="9">
        <f t="shared" si="74"/>
        <v>723580185.10000002</v>
      </c>
      <c r="H252" s="9">
        <f t="shared" si="74"/>
        <v>0</v>
      </c>
      <c r="I252" s="9">
        <f t="shared" si="74"/>
        <v>835642894.10000002</v>
      </c>
      <c r="J252" s="9">
        <f t="shared" si="74"/>
        <v>822348094.10000002</v>
      </c>
      <c r="K252" s="9">
        <f t="shared" si="74"/>
        <v>13294800</v>
      </c>
      <c r="L252" s="9">
        <f t="shared" si="74"/>
        <v>812891822.10000002</v>
      </c>
      <c r="M252" s="9">
        <f t="shared" si="74"/>
        <v>800081982.10000002</v>
      </c>
      <c r="N252" s="9">
        <f t="shared" si="74"/>
        <v>12809840</v>
      </c>
    </row>
    <row r="253" spans="1:14" ht="27.75" customHeight="1" x14ac:dyDescent="0.25">
      <c r="A253" s="7"/>
      <c r="B253" s="8" t="s">
        <v>167</v>
      </c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27.75" customHeight="1" x14ac:dyDescent="0.25">
      <c r="A254" s="7">
        <v>2911</v>
      </c>
      <c r="B254" s="8" t="s">
        <v>318</v>
      </c>
      <c r="C254" s="7" t="s">
        <v>262</v>
      </c>
      <c r="D254" s="7" t="s">
        <v>163</v>
      </c>
      <c r="E254" s="7" t="s">
        <v>163</v>
      </c>
      <c r="F254" s="9">
        <f>SUM(G254,H254)</f>
        <v>723580185.10000002</v>
      </c>
      <c r="G254" s="9">
        <v>723580185.10000002</v>
      </c>
      <c r="H254" s="9">
        <v>0</v>
      </c>
      <c r="I254" s="9">
        <f>SUM(J254,K254)</f>
        <v>835642894.10000002</v>
      </c>
      <c r="J254" s="9">
        <v>822348094.10000002</v>
      </c>
      <c r="K254" s="9">
        <v>13294800</v>
      </c>
      <c r="L254" s="9">
        <f>SUM(M254,N254)</f>
        <v>812891822.10000002</v>
      </c>
      <c r="M254" s="9">
        <v>800081982.10000002</v>
      </c>
      <c r="N254" s="9">
        <v>12809840</v>
      </c>
    </row>
    <row r="255" spans="1:14" ht="27.75" customHeight="1" x14ac:dyDescent="0.25">
      <c r="A255" s="7">
        <v>2912</v>
      </c>
      <c r="B255" s="8" t="s">
        <v>319</v>
      </c>
      <c r="C255" s="7" t="s">
        <v>262</v>
      </c>
      <c r="D255" s="7" t="s">
        <v>163</v>
      </c>
      <c r="E255" s="7" t="s">
        <v>170</v>
      </c>
      <c r="F255" s="9">
        <f>SUM(G255,H255)</f>
        <v>0</v>
      </c>
      <c r="G255" s="9">
        <v>0</v>
      </c>
      <c r="H255" s="9">
        <v>0</v>
      </c>
      <c r="I255" s="9">
        <f>SUM(J255,K255)</f>
        <v>0</v>
      </c>
      <c r="J255" s="9">
        <v>0</v>
      </c>
      <c r="K255" s="9">
        <v>0</v>
      </c>
      <c r="L255" s="9">
        <f>SUM(M255,N255)</f>
        <v>0</v>
      </c>
      <c r="M255" s="9">
        <v>0</v>
      </c>
      <c r="N255" s="9">
        <v>0</v>
      </c>
    </row>
    <row r="256" spans="1:14" ht="27.75" customHeight="1" x14ac:dyDescent="0.25">
      <c r="A256" s="7">
        <v>2920</v>
      </c>
      <c r="B256" s="8" t="s">
        <v>320</v>
      </c>
      <c r="C256" s="7" t="s">
        <v>262</v>
      </c>
      <c r="D256" s="7" t="s">
        <v>170</v>
      </c>
      <c r="E256" s="7" t="s">
        <v>164</v>
      </c>
      <c r="F256" s="9">
        <f t="shared" ref="F256:N256" si="75">SUM(F258:F259)</f>
        <v>0</v>
      </c>
      <c r="G256" s="9">
        <f t="shared" si="75"/>
        <v>0</v>
      </c>
      <c r="H256" s="9">
        <f t="shared" si="75"/>
        <v>0</v>
      </c>
      <c r="I256" s="9">
        <f t="shared" si="75"/>
        <v>0</v>
      </c>
      <c r="J256" s="9">
        <f t="shared" si="75"/>
        <v>0</v>
      </c>
      <c r="K256" s="9">
        <f t="shared" si="75"/>
        <v>0</v>
      </c>
      <c r="L256" s="9">
        <f t="shared" si="75"/>
        <v>0</v>
      </c>
      <c r="M256" s="9">
        <f t="shared" si="75"/>
        <v>0</v>
      </c>
      <c r="N256" s="9">
        <f t="shared" si="75"/>
        <v>0</v>
      </c>
    </row>
    <row r="257" spans="1:14" ht="27.75" customHeight="1" x14ac:dyDescent="0.25">
      <c r="A257" s="7"/>
      <c r="B257" s="8" t="s">
        <v>167</v>
      </c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27.75" customHeight="1" x14ac:dyDescent="0.25">
      <c r="A258" s="7">
        <v>2921</v>
      </c>
      <c r="B258" s="8" t="s">
        <v>321</v>
      </c>
      <c r="C258" s="7" t="s">
        <v>262</v>
      </c>
      <c r="D258" s="7" t="s">
        <v>170</v>
      </c>
      <c r="E258" s="7" t="s">
        <v>163</v>
      </c>
      <c r="F258" s="9">
        <f>SUM(G258,H258)</f>
        <v>0</v>
      </c>
      <c r="G258" s="9">
        <v>0</v>
      </c>
      <c r="H258" s="9">
        <v>0</v>
      </c>
      <c r="I258" s="9">
        <f>SUM(J258,K258)</f>
        <v>0</v>
      </c>
      <c r="J258" s="9">
        <v>0</v>
      </c>
      <c r="K258" s="9">
        <v>0</v>
      </c>
      <c r="L258" s="9">
        <f>SUM(M258,N258)</f>
        <v>0</v>
      </c>
      <c r="M258" s="9">
        <v>0</v>
      </c>
      <c r="N258" s="9">
        <v>0</v>
      </c>
    </row>
    <row r="259" spans="1:14" ht="27.75" customHeight="1" x14ac:dyDescent="0.25">
      <c r="A259" s="7">
        <v>2922</v>
      </c>
      <c r="B259" s="8" t="s">
        <v>322</v>
      </c>
      <c r="C259" s="7" t="s">
        <v>262</v>
      </c>
      <c r="D259" s="7" t="s">
        <v>170</v>
      </c>
      <c r="E259" s="7" t="s">
        <v>170</v>
      </c>
      <c r="F259" s="9">
        <f>SUM(G259,H259)</f>
        <v>0</v>
      </c>
      <c r="G259" s="9">
        <v>0</v>
      </c>
      <c r="H259" s="9">
        <v>0</v>
      </c>
      <c r="I259" s="9">
        <f>SUM(J259,K259)</f>
        <v>0</v>
      </c>
      <c r="J259" s="9">
        <v>0</v>
      </c>
      <c r="K259" s="9">
        <v>0</v>
      </c>
      <c r="L259" s="9">
        <f>SUM(M259,N259)</f>
        <v>0</v>
      </c>
      <c r="M259" s="9">
        <v>0</v>
      </c>
      <c r="N259" s="9">
        <v>0</v>
      </c>
    </row>
    <row r="260" spans="1:14" ht="31.5" customHeight="1" x14ac:dyDescent="0.25">
      <c r="A260" s="7">
        <v>2930</v>
      </c>
      <c r="B260" s="8" t="s">
        <v>323</v>
      </c>
      <c r="C260" s="7" t="s">
        <v>262</v>
      </c>
      <c r="D260" s="7" t="s">
        <v>172</v>
      </c>
      <c r="E260" s="7" t="s">
        <v>164</v>
      </c>
      <c r="F260" s="9">
        <f t="shared" ref="F260:N260" si="76">SUM(F262:F263)</f>
        <v>0</v>
      </c>
      <c r="G260" s="9">
        <f t="shared" si="76"/>
        <v>0</v>
      </c>
      <c r="H260" s="9">
        <f t="shared" si="76"/>
        <v>0</v>
      </c>
      <c r="I260" s="9">
        <f t="shared" si="76"/>
        <v>0</v>
      </c>
      <c r="J260" s="9">
        <f t="shared" si="76"/>
        <v>0</v>
      </c>
      <c r="K260" s="9">
        <f t="shared" si="76"/>
        <v>0</v>
      </c>
      <c r="L260" s="9">
        <f t="shared" si="76"/>
        <v>0</v>
      </c>
      <c r="M260" s="9">
        <f t="shared" si="76"/>
        <v>0</v>
      </c>
      <c r="N260" s="9">
        <f t="shared" si="76"/>
        <v>0</v>
      </c>
    </row>
    <row r="261" spans="1:14" ht="27" customHeight="1" x14ac:dyDescent="0.25">
      <c r="A261" s="7"/>
      <c r="B261" s="8" t="s">
        <v>167</v>
      </c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27" customHeight="1" x14ac:dyDescent="0.25">
      <c r="A262" s="7">
        <v>2931</v>
      </c>
      <c r="B262" s="8" t="s">
        <v>324</v>
      </c>
      <c r="C262" s="7" t="s">
        <v>262</v>
      </c>
      <c r="D262" s="7" t="s">
        <v>172</v>
      </c>
      <c r="E262" s="7" t="s">
        <v>163</v>
      </c>
      <c r="F262" s="9">
        <f>SUM(G262,H262)</f>
        <v>0</v>
      </c>
      <c r="G262" s="9">
        <v>0</v>
      </c>
      <c r="H262" s="9">
        <v>0</v>
      </c>
      <c r="I262" s="9">
        <f>SUM(J262,K262)</f>
        <v>0</v>
      </c>
      <c r="J262" s="9">
        <v>0</v>
      </c>
      <c r="K262" s="9">
        <v>0</v>
      </c>
      <c r="L262" s="9">
        <f>SUM(M262,N262)</f>
        <v>0</v>
      </c>
      <c r="M262" s="9">
        <v>0</v>
      </c>
      <c r="N262" s="9">
        <v>0</v>
      </c>
    </row>
    <row r="263" spans="1:14" ht="27" customHeight="1" x14ac:dyDescent="0.25">
      <c r="A263" s="7">
        <v>2932</v>
      </c>
      <c r="B263" s="8" t="s">
        <v>325</v>
      </c>
      <c r="C263" s="7" t="s">
        <v>262</v>
      </c>
      <c r="D263" s="7" t="s">
        <v>172</v>
      </c>
      <c r="E263" s="7" t="s">
        <v>170</v>
      </c>
      <c r="F263" s="9">
        <f>SUM(G263,H263)</f>
        <v>0</v>
      </c>
      <c r="G263" s="9">
        <v>0</v>
      </c>
      <c r="H263" s="9">
        <v>0</v>
      </c>
      <c r="I263" s="9">
        <f>SUM(J263,K263)</f>
        <v>0</v>
      </c>
      <c r="J263" s="9">
        <v>0</v>
      </c>
      <c r="K263" s="9">
        <v>0</v>
      </c>
      <c r="L263" s="9">
        <f>SUM(M263,N263)</f>
        <v>0</v>
      </c>
      <c r="M263" s="9">
        <v>0</v>
      </c>
      <c r="N263" s="9">
        <v>0</v>
      </c>
    </row>
    <row r="264" spans="1:14" ht="27" customHeight="1" x14ac:dyDescent="0.25">
      <c r="A264" s="7">
        <v>2940</v>
      </c>
      <c r="B264" s="8" t="s">
        <v>326</v>
      </c>
      <c r="C264" s="7" t="s">
        <v>262</v>
      </c>
      <c r="D264" s="7" t="s">
        <v>181</v>
      </c>
      <c r="E264" s="7" t="s">
        <v>164</v>
      </c>
      <c r="F264" s="9">
        <f t="shared" ref="F264:N264" si="77">SUM(F266:F267)</f>
        <v>0</v>
      </c>
      <c r="G264" s="9">
        <f t="shared" si="77"/>
        <v>0</v>
      </c>
      <c r="H264" s="9">
        <f t="shared" si="77"/>
        <v>0</v>
      </c>
      <c r="I264" s="9">
        <f t="shared" si="77"/>
        <v>0</v>
      </c>
      <c r="J264" s="9">
        <f t="shared" si="77"/>
        <v>0</v>
      </c>
      <c r="K264" s="9">
        <f t="shared" si="77"/>
        <v>0</v>
      </c>
      <c r="L264" s="9">
        <f t="shared" si="77"/>
        <v>0</v>
      </c>
      <c r="M264" s="9">
        <f t="shared" si="77"/>
        <v>0</v>
      </c>
      <c r="N264" s="9">
        <f t="shared" si="77"/>
        <v>0</v>
      </c>
    </row>
    <row r="265" spans="1:14" ht="27" customHeight="1" x14ac:dyDescent="0.25">
      <c r="A265" s="7"/>
      <c r="B265" s="8" t="s">
        <v>167</v>
      </c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27" customHeight="1" x14ac:dyDescent="0.25">
      <c r="A266" s="7">
        <v>2941</v>
      </c>
      <c r="B266" s="8" t="s">
        <v>327</v>
      </c>
      <c r="C266" s="7" t="s">
        <v>262</v>
      </c>
      <c r="D266" s="7" t="s">
        <v>181</v>
      </c>
      <c r="E266" s="7" t="s">
        <v>163</v>
      </c>
      <c r="F266" s="9">
        <f>SUM(G266,H266)</f>
        <v>0</v>
      </c>
      <c r="G266" s="9">
        <v>0</v>
      </c>
      <c r="H266" s="9">
        <v>0</v>
      </c>
      <c r="I266" s="9">
        <f>SUM(J266,K266)</f>
        <v>0</v>
      </c>
      <c r="J266" s="9">
        <v>0</v>
      </c>
      <c r="K266" s="9">
        <v>0</v>
      </c>
      <c r="L266" s="9">
        <f>SUM(M266,N266)</f>
        <v>0</v>
      </c>
      <c r="M266" s="9">
        <v>0</v>
      </c>
      <c r="N266" s="9">
        <v>0</v>
      </c>
    </row>
    <row r="267" spans="1:14" ht="27" customHeight="1" x14ac:dyDescent="0.25">
      <c r="A267" s="7">
        <v>2942</v>
      </c>
      <c r="B267" s="8" t="s">
        <v>328</v>
      </c>
      <c r="C267" s="7" t="s">
        <v>262</v>
      </c>
      <c r="D267" s="7" t="s">
        <v>181</v>
      </c>
      <c r="E267" s="7" t="s">
        <v>170</v>
      </c>
      <c r="F267" s="9">
        <f>SUM(G267,H267)</f>
        <v>0</v>
      </c>
      <c r="G267" s="9">
        <v>0</v>
      </c>
      <c r="H267" s="9">
        <v>0</v>
      </c>
      <c r="I267" s="9">
        <f>SUM(J267,K267)</f>
        <v>0</v>
      </c>
      <c r="J267" s="9">
        <v>0</v>
      </c>
      <c r="K267" s="9">
        <v>0</v>
      </c>
      <c r="L267" s="9">
        <f>SUM(M267,N267)</f>
        <v>0</v>
      </c>
      <c r="M267" s="9">
        <v>0</v>
      </c>
      <c r="N267" s="9">
        <v>0</v>
      </c>
    </row>
    <row r="268" spans="1:14" ht="27" customHeight="1" x14ac:dyDescent="0.25">
      <c r="A268" s="7">
        <v>2950</v>
      </c>
      <c r="B268" s="8" t="s">
        <v>329</v>
      </c>
      <c r="C268" s="7" t="s">
        <v>262</v>
      </c>
      <c r="D268" s="7" t="s">
        <v>184</v>
      </c>
      <c r="E268" s="7" t="s">
        <v>164</v>
      </c>
      <c r="F268" s="9">
        <f t="shared" ref="F268:N268" si="78">SUM(F270:F271)</f>
        <v>481148600</v>
      </c>
      <c r="G268" s="9">
        <f t="shared" si="78"/>
        <v>417746250</v>
      </c>
      <c r="H268" s="9">
        <f t="shared" si="78"/>
        <v>63402350</v>
      </c>
      <c r="I268" s="9">
        <f t="shared" si="78"/>
        <v>498579478</v>
      </c>
      <c r="J268" s="9">
        <f t="shared" si="78"/>
        <v>423177128</v>
      </c>
      <c r="K268" s="9">
        <f t="shared" si="78"/>
        <v>75402350</v>
      </c>
      <c r="L268" s="9">
        <f t="shared" si="78"/>
        <v>487999869</v>
      </c>
      <c r="M268" s="9">
        <f t="shared" si="78"/>
        <v>413697923</v>
      </c>
      <c r="N268" s="9">
        <f t="shared" si="78"/>
        <v>74301946</v>
      </c>
    </row>
    <row r="269" spans="1:14" ht="27" customHeight="1" x14ac:dyDescent="0.25">
      <c r="A269" s="7"/>
      <c r="B269" s="8" t="s">
        <v>167</v>
      </c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30" customHeight="1" x14ac:dyDescent="0.25">
      <c r="A270" s="7">
        <v>2951</v>
      </c>
      <c r="B270" s="8" t="s">
        <v>330</v>
      </c>
      <c r="C270" s="7" t="s">
        <v>262</v>
      </c>
      <c r="D270" s="7" t="s">
        <v>184</v>
      </c>
      <c r="E270" s="7" t="s">
        <v>163</v>
      </c>
      <c r="F270" s="9">
        <f>SUM(G270,H270)</f>
        <v>481148600</v>
      </c>
      <c r="G270" s="9">
        <v>417746250</v>
      </c>
      <c r="H270" s="9">
        <v>63402350</v>
      </c>
      <c r="I270" s="9">
        <f>SUM(J270,K270)</f>
        <v>498579478</v>
      </c>
      <c r="J270" s="9">
        <v>423177128</v>
      </c>
      <c r="K270" s="9">
        <v>75402350</v>
      </c>
      <c r="L270" s="9">
        <f>SUM(M270,N270)</f>
        <v>487999869</v>
      </c>
      <c r="M270" s="9">
        <v>413697923</v>
      </c>
      <c r="N270" s="9">
        <v>74301946</v>
      </c>
    </row>
    <row r="271" spans="1:14" ht="30" customHeight="1" x14ac:dyDescent="0.25">
      <c r="A271" s="7">
        <v>2952</v>
      </c>
      <c r="B271" s="8" t="s">
        <v>331</v>
      </c>
      <c r="C271" s="7" t="s">
        <v>262</v>
      </c>
      <c r="D271" s="7" t="s">
        <v>184</v>
      </c>
      <c r="E271" s="7" t="s">
        <v>170</v>
      </c>
      <c r="F271" s="9">
        <f>SUM(G271,H271)</f>
        <v>0</v>
      </c>
      <c r="G271" s="9">
        <v>0</v>
      </c>
      <c r="H271" s="9">
        <v>0</v>
      </c>
      <c r="I271" s="9">
        <f>SUM(J271,K271)</f>
        <v>0</v>
      </c>
      <c r="J271" s="9">
        <v>0</v>
      </c>
      <c r="K271" s="9">
        <v>0</v>
      </c>
      <c r="L271" s="9">
        <f>SUM(M271,N271)</f>
        <v>0</v>
      </c>
      <c r="M271" s="9">
        <v>0</v>
      </c>
      <c r="N271" s="9">
        <v>0</v>
      </c>
    </row>
    <row r="272" spans="1:14" ht="30" customHeight="1" x14ac:dyDescent="0.25">
      <c r="A272" s="7">
        <v>2960</v>
      </c>
      <c r="B272" s="8" t="s">
        <v>332</v>
      </c>
      <c r="C272" s="7" t="s">
        <v>262</v>
      </c>
      <c r="D272" s="7" t="s">
        <v>187</v>
      </c>
      <c r="E272" s="7" t="s">
        <v>164</v>
      </c>
      <c r="F272" s="9">
        <f t="shared" ref="F272:N272" si="79">SUM(F274)</f>
        <v>404836056</v>
      </c>
      <c r="G272" s="9">
        <f t="shared" si="79"/>
        <v>0</v>
      </c>
      <c r="H272" s="9">
        <f t="shared" si="79"/>
        <v>404836056</v>
      </c>
      <c r="I272" s="9">
        <f t="shared" si="79"/>
        <v>82646056</v>
      </c>
      <c r="J272" s="9">
        <f t="shared" si="79"/>
        <v>0</v>
      </c>
      <c r="K272" s="9">
        <f t="shared" si="79"/>
        <v>82646056</v>
      </c>
      <c r="L272" s="9">
        <f t="shared" si="79"/>
        <v>23020692</v>
      </c>
      <c r="M272" s="9">
        <f t="shared" si="79"/>
        <v>0</v>
      </c>
      <c r="N272" s="9">
        <f t="shared" si="79"/>
        <v>23020692</v>
      </c>
    </row>
    <row r="273" spans="1:14" ht="30" customHeight="1" x14ac:dyDescent="0.25">
      <c r="A273" s="7"/>
      <c r="B273" s="8" t="s">
        <v>167</v>
      </c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30" customHeight="1" x14ac:dyDescent="0.25">
      <c r="A274" s="7">
        <v>2961</v>
      </c>
      <c r="B274" s="8" t="s">
        <v>332</v>
      </c>
      <c r="C274" s="7" t="s">
        <v>262</v>
      </c>
      <c r="D274" s="7" t="s">
        <v>187</v>
      </c>
      <c r="E274" s="7" t="s">
        <v>163</v>
      </c>
      <c r="F274" s="9">
        <f>SUM(G274,H274)</f>
        <v>404836056</v>
      </c>
      <c r="G274" s="9">
        <v>0</v>
      </c>
      <c r="H274" s="9">
        <v>404836056</v>
      </c>
      <c r="I274" s="9">
        <f>SUM(J274,K274)</f>
        <v>82646056</v>
      </c>
      <c r="J274" s="9">
        <v>0</v>
      </c>
      <c r="K274" s="9">
        <v>82646056</v>
      </c>
      <c r="L274" s="9">
        <f>SUM(M274,N274)</f>
        <v>23020692</v>
      </c>
      <c r="M274" s="9">
        <v>0</v>
      </c>
      <c r="N274" s="9">
        <v>23020692</v>
      </c>
    </row>
    <row r="275" spans="1:14" ht="30" customHeight="1" x14ac:dyDescent="0.25">
      <c r="A275" s="7">
        <v>2970</v>
      </c>
      <c r="B275" s="8" t="s">
        <v>333</v>
      </c>
      <c r="C275" s="7" t="s">
        <v>262</v>
      </c>
      <c r="D275" s="7" t="s">
        <v>190</v>
      </c>
      <c r="E275" s="7" t="s">
        <v>164</v>
      </c>
      <c r="F275" s="9">
        <f t="shared" ref="F275:N275" si="80">SUM(F277)</f>
        <v>5500000</v>
      </c>
      <c r="G275" s="9">
        <f t="shared" si="80"/>
        <v>5500000</v>
      </c>
      <c r="H275" s="9">
        <f t="shared" si="80"/>
        <v>0</v>
      </c>
      <c r="I275" s="9">
        <f t="shared" si="80"/>
        <v>0</v>
      </c>
      <c r="J275" s="9">
        <f t="shared" si="80"/>
        <v>0</v>
      </c>
      <c r="K275" s="9">
        <f t="shared" si="80"/>
        <v>0</v>
      </c>
      <c r="L275" s="9">
        <f t="shared" si="80"/>
        <v>0</v>
      </c>
      <c r="M275" s="9">
        <f t="shared" si="80"/>
        <v>0</v>
      </c>
      <c r="N275" s="9">
        <f t="shared" si="80"/>
        <v>0</v>
      </c>
    </row>
    <row r="276" spans="1:14" ht="30" customHeight="1" x14ac:dyDescent="0.25">
      <c r="A276" s="7"/>
      <c r="B276" s="8" t="s">
        <v>167</v>
      </c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30" customHeight="1" x14ac:dyDescent="0.25">
      <c r="A277" s="7">
        <v>2971</v>
      </c>
      <c r="B277" s="8" t="s">
        <v>333</v>
      </c>
      <c r="C277" s="7" t="s">
        <v>262</v>
      </c>
      <c r="D277" s="7" t="s">
        <v>190</v>
      </c>
      <c r="E277" s="7" t="s">
        <v>163</v>
      </c>
      <c r="F277" s="9">
        <f>SUM(G277,H277)</f>
        <v>5500000</v>
      </c>
      <c r="G277" s="9">
        <v>5500000</v>
      </c>
      <c r="H277" s="9">
        <v>0</v>
      </c>
      <c r="I277" s="9">
        <f>SUM(J277,K277)</f>
        <v>0</v>
      </c>
      <c r="J277" s="9">
        <v>0</v>
      </c>
      <c r="K277" s="9">
        <v>0</v>
      </c>
      <c r="L277" s="9">
        <f>SUM(M277,N277)</f>
        <v>0</v>
      </c>
      <c r="M277" s="9">
        <v>0</v>
      </c>
      <c r="N277" s="9">
        <v>0</v>
      </c>
    </row>
    <row r="278" spans="1:14" ht="30" customHeight="1" x14ac:dyDescent="0.25">
      <c r="A278" s="7">
        <v>2980</v>
      </c>
      <c r="B278" s="8" t="s">
        <v>334</v>
      </c>
      <c r="C278" s="7" t="s">
        <v>262</v>
      </c>
      <c r="D278" s="7" t="s">
        <v>192</v>
      </c>
      <c r="E278" s="7" t="s">
        <v>164</v>
      </c>
      <c r="F278" s="9">
        <f t="shared" ref="F278:N278" si="81">SUM(F280)</f>
        <v>0</v>
      </c>
      <c r="G278" s="9">
        <f t="shared" si="81"/>
        <v>0</v>
      </c>
      <c r="H278" s="9">
        <f t="shared" si="81"/>
        <v>0</v>
      </c>
      <c r="I278" s="9">
        <f t="shared" si="81"/>
        <v>5500000</v>
      </c>
      <c r="J278" s="9">
        <f t="shared" si="81"/>
        <v>5500000</v>
      </c>
      <c r="K278" s="9">
        <f t="shared" si="81"/>
        <v>0</v>
      </c>
      <c r="L278" s="9">
        <f t="shared" si="81"/>
        <v>4759767</v>
      </c>
      <c r="M278" s="9">
        <f t="shared" si="81"/>
        <v>4759767</v>
      </c>
      <c r="N278" s="9">
        <f t="shared" si="81"/>
        <v>0</v>
      </c>
    </row>
    <row r="279" spans="1:14" ht="24.75" customHeight="1" x14ac:dyDescent="0.25">
      <c r="A279" s="7"/>
      <c r="B279" s="8" t="s">
        <v>167</v>
      </c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24.75" customHeight="1" x14ac:dyDescent="0.25">
      <c r="A280" s="7">
        <v>2981</v>
      </c>
      <c r="B280" s="8" t="s">
        <v>334</v>
      </c>
      <c r="C280" s="7" t="s">
        <v>262</v>
      </c>
      <c r="D280" s="7" t="s">
        <v>192</v>
      </c>
      <c r="E280" s="7" t="s">
        <v>163</v>
      </c>
      <c r="F280" s="9">
        <f>SUM(G280,H280)</f>
        <v>0</v>
      </c>
      <c r="G280" s="9">
        <v>0</v>
      </c>
      <c r="H280" s="9">
        <v>0</v>
      </c>
      <c r="I280" s="9">
        <f>SUM(J280,K280)</f>
        <v>5500000</v>
      </c>
      <c r="J280" s="9">
        <v>5500000</v>
      </c>
      <c r="K280" s="9">
        <v>0</v>
      </c>
      <c r="L280" s="9">
        <f>SUM(M280,N280)</f>
        <v>4759767</v>
      </c>
      <c r="M280" s="9">
        <v>4759767</v>
      </c>
      <c r="N280" s="9">
        <v>0</v>
      </c>
    </row>
    <row r="281" spans="1:14" ht="36.75" customHeight="1" x14ac:dyDescent="0.25">
      <c r="A281" s="7">
        <v>3000</v>
      </c>
      <c r="B281" s="8" t="s">
        <v>335</v>
      </c>
      <c r="C281" s="7" t="s">
        <v>336</v>
      </c>
      <c r="D281" s="7" t="s">
        <v>164</v>
      </c>
      <c r="E281" s="7" t="s">
        <v>164</v>
      </c>
      <c r="F281" s="9">
        <f t="shared" ref="F281:L281" si="82">SUM(F283,F287,F290,F293,F296,F299,F302,F305,F309)</f>
        <v>134045000</v>
      </c>
      <c r="G281" s="9">
        <f t="shared" si="82"/>
        <v>134045000</v>
      </c>
      <c r="H281" s="9">
        <f t="shared" si="82"/>
        <v>0</v>
      </c>
      <c r="I281" s="9">
        <f t="shared" si="82"/>
        <v>62485000</v>
      </c>
      <c r="J281" s="9">
        <f t="shared" si="82"/>
        <v>62485000</v>
      </c>
      <c r="K281" s="9">
        <f t="shared" si="82"/>
        <v>0</v>
      </c>
      <c r="L281" s="9">
        <f t="shared" si="82"/>
        <v>55819400</v>
      </c>
      <c r="M281" s="9">
        <f>SUM(M283,M287,M290,M293,M296,M299,M302,M2305,M309)</f>
        <v>55819400</v>
      </c>
      <c r="N281" s="9">
        <f>SUM(N283,N287,N290,N293,N296,N299,N302,N305,N309)</f>
        <v>0</v>
      </c>
    </row>
    <row r="282" spans="1:14" ht="24.75" customHeight="1" x14ac:dyDescent="0.25">
      <c r="A282" s="7"/>
      <c r="B282" s="8" t="s">
        <v>167</v>
      </c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24.75" customHeight="1" x14ac:dyDescent="0.25">
      <c r="A283" s="7">
        <v>3010</v>
      </c>
      <c r="B283" s="8" t="s">
        <v>337</v>
      </c>
      <c r="C283" s="7" t="s">
        <v>336</v>
      </c>
      <c r="D283" s="7" t="s">
        <v>163</v>
      </c>
      <c r="E283" s="7" t="s">
        <v>164</v>
      </c>
      <c r="F283" s="9">
        <f t="shared" ref="F283:N283" si="83">SUM(F285:F286)</f>
        <v>0</v>
      </c>
      <c r="G283" s="9">
        <f t="shared" si="83"/>
        <v>0</v>
      </c>
      <c r="H283" s="9">
        <f t="shared" si="83"/>
        <v>0</v>
      </c>
      <c r="I283" s="9">
        <f t="shared" si="83"/>
        <v>0</v>
      </c>
      <c r="J283" s="9">
        <f t="shared" si="83"/>
        <v>0</v>
      </c>
      <c r="K283" s="9">
        <f t="shared" si="83"/>
        <v>0</v>
      </c>
      <c r="L283" s="9">
        <f t="shared" si="83"/>
        <v>0</v>
      </c>
      <c r="M283" s="9">
        <f t="shared" si="83"/>
        <v>0</v>
      </c>
      <c r="N283" s="9">
        <f t="shared" si="83"/>
        <v>0</v>
      </c>
    </row>
    <row r="284" spans="1:14" ht="24.75" customHeight="1" x14ac:dyDescent="0.25">
      <c r="A284" s="7"/>
      <c r="B284" s="8" t="s">
        <v>167</v>
      </c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24.75" customHeight="1" x14ac:dyDescent="0.25">
      <c r="A285" s="7">
        <v>3011</v>
      </c>
      <c r="B285" s="8" t="s">
        <v>338</v>
      </c>
      <c r="C285" s="7" t="s">
        <v>336</v>
      </c>
      <c r="D285" s="7" t="s">
        <v>163</v>
      </c>
      <c r="E285" s="7" t="s">
        <v>163</v>
      </c>
      <c r="F285" s="9">
        <f>SUM(G285,H285)</f>
        <v>0</v>
      </c>
      <c r="G285" s="9">
        <v>0</v>
      </c>
      <c r="H285" s="9">
        <v>0</v>
      </c>
      <c r="I285" s="9">
        <f>SUM(J285,K285)</f>
        <v>0</v>
      </c>
      <c r="J285" s="9">
        <v>0</v>
      </c>
      <c r="K285" s="9">
        <v>0</v>
      </c>
      <c r="L285" s="9">
        <f>SUM(M285,N285)</f>
        <v>0</v>
      </c>
      <c r="M285" s="9">
        <v>0</v>
      </c>
      <c r="N285" s="9">
        <v>0</v>
      </c>
    </row>
    <row r="286" spans="1:14" ht="24.75" customHeight="1" x14ac:dyDescent="0.25">
      <c r="A286" s="7">
        <v>3012</v>
      </c>
      <c r="B286" s="8" t="s">
        <v>339</v>
      </c>
      <c r="C286" s="7" t="s">
        <v>336</v>
      </c>
      <c r="D286" s="7" t="s">
        <v>163</v>
      </c>
      <c r="E286" s="7" t="s">
        <v>170</v>
      </c>
      <c r="F286" s="9">
        <f>SUM(G286,H286)</f>
        <v>0</v>
      </c>
      <c r="G286" s="9">
        <v>0</v>
      </c>
      <c r="H286" s="9">
        <v>0</v>
      </c>
      <c r="I286" s="9">
        <f>SUM(J286,K286)</f>
        <v>0</v>
      </c>
      <c r="J286" s="9">
        <v>0</v>
      </c>
      <c r="K286" s="9">
        <v>0</v>
      </c>
      <c r="L286" s="9">
        <f>SUM(M286,N286)</f>
        <v>0</v>
      </c>
      <c r="M286" s="9">
        <v>0</v>
      </c>
      <c r="N286" s="9">
        <v>0</v>
      </c>
    </row>
    <row r="287" spans="1:14" ht="24.75" customHeight="1" x14ac:dyDescent="0.25">
      <c r="A287" s="7">
        <v>3020</v>
      </c>
      <c r="B287" s="8" t="s">
        <v>340</v>
      </c>
      <c r="C287" s="7" t="s">
        <v>336</v>
      </c>
      <c r="D287" s="7" t="s">
        <v>170</v>
      </c>
      <c r="E287" s="7" t="s">
        <v>164</v>
      </c>
      <c r="F287" s="9">
        <f t="shared" ref="F287:N287" si="84">SUM(F289)</f>
        <v>0</v>
      </c>
      <c r="G287" s="9">
        <f t="shared" si="84"/>
        <v>0</v>
      </c>
      <c r="H287" s="9">
        <f t="shared" si="84"/>
        <v>0</v>
      </c>
      <c r="I287" s="9">
        <f t="shared" si="84"/>
        <v>0</v>
      </c>
      <c r="J287" s="9">
        <f t="shared" si="84"/>
        <v>0</v>
      </c>
      <c r="K287" s="9">
        <f t="shared" si="84"/>
        <v>0</v>
      </c>
      <c r="L287" s="9">
        <f t="shared" si="84"/>
        <v>0</v>
      </c>
      <c r="M287" s="9">
        <f t="shared" si="84"/>
        <v>0</v>
      </c>
      <c r="N287" s="9">
        <f t="shared" si="84"/>
        <v>0</v>
      </c>
    </row>
    <row r="288" spans="1:14" ht="24.75" customHeight="1" x14ac:dyDescent="0.25">
      <c r="A288" s="7"/>
      <c r="B288" s="8" t="s">
        <v>167</v>
      </c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24.75" customHeight="1" x14ac:dyDescent="0.25">
      <c r="A289" s="7">
        <v>3021</v>
      </c>
      <c r="B289" s="8" t="s">
        <v>340</v>
      </c>
      <c r="C289" s="7" t="s">
        <v>336</v>
      </c>
      <c r="D289" s="7" t="s">
        <v>170</v>
      </c>
      <c r="E289" s="7" t="s">
        <v>163</v>
      </c>
      <c r="F289" s="9">
        <f>SUM(G289,H289)</f>
        <v>0</v>
      </c>
      <c r="G289" s="9">
        <v>0</v>
      </c>
      <c r="H289" s="9">
        <v>0</v>
      </c>
      <c r="I289" s="9">
        <f>SUM(J289,K289)</f>
        <v>0</v>
      </c>
      <c r="J289" s="9">
        <v>0</v>
      </c>
      <c r="K289" s="9">
        <v>0</v>
      </c>
      <c r="L289" s="9">
        <f>SUM(M289,N289)</f>
        <v>0</v>
      </c>
      <c r="M289" s="9">
        <v>0</v>
      </c>
      <c r="N289" s="9">
        <v>0</v>
      </c>
    </row>
    <row r="290" spans="1:14" ht="24.75" customHeight="1" x14ac:dyDescent="0.25">
      <c r="A290" s="7">
        <v>3030</v>
      </c>
      <c r="B290" s="8" t="s">
        <v>341</v>
      </c>
      <c r="C290" s="7" t="s">
        <v>336</v>
      </c>
      <c r="D290" s="7" t="s">
        <v>172</v>
      </c>
      <c r="E290" s="7" t="s">
        <v>164</v>
      </c>
      <c r="F290" s="9">
        <f t="shared" ref="F290:N290" si="85">SUM(F292)</f>
        <v>0</v>
      </c>
      <c r="G290" s="9">
        <f t="shared" si="85"/>
        <v>0</v>
      </c>
      <c r="H290" s="9">
        <f t="shared" si="85"/>
        <v>0</v>
      </c>
      <c r="I290" s="9">
        <f t="shared" si="85"/>
        <v>0</v>
      </c>
      <c r="J290" s="9">
        <f t="shared" si="85"/>
        <v>0</v>
      </c>
      <c r="K290" s="9">
        <f t="shared" si="85"/>
        <v>0</v>
      </c>
      <c r="L290" s="9">
        <f t="shared" si="85"/>
        <v>0</v>
      </c>
      <c r="M290" s="9">
        <f t="shared" si="85"/>
        <v>0</v>
      </c>
      <c r="N290" s="9">
        <f t="shared" si="85"/>
        <v>0</v>
      </c>
    </row>
    <row r="291" spans="1:14" ht="24.75" customHeight="1" x14ac:dyDescent="0.25">
      <c r="A291" s="7"/>
      <c r="B291" s="8" t="s">
        <v>167</v>
      </c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24.75" customHeight="1" x14ac:dyDescent="0.25">
      <c r="A292" s="7">
        <v>3031</v>
      </c>
      <c r="B292" s="8" t="s">
        <v>341</v>
      </c>
      <c r="C292" s="7" t="s">
        <v>336</v>
      </c>
      <c r="D292" s="7" t="s">
        <v>172</v>
      </c>
      <c r="E292" s="7" t="s">
        <v>163</v>
      </c>
      <c r="F292" s="9">
        <f>SUM(G292,H292)</f>
        <v>0</v>
      </c>
      <c r="G292" s="9">
        <v>0</v>
      </c>
      <c r="H292" s="9">
        <v>0</v>
      </c>
      <c r="I292" s="9">
        <f>SUM(J292,K292)</f>
        <v>0</v>
      </c>
      <c r="J292" s="9">
        <v>0</v>
      </c>
      <c r="K292" s="9">
        <v>0</v>
      </c>
      <c r="L292" s="9">
        <f>SUM(M292,N292)</f>
        <v>0</v>
      </c>
      <c r="M292" s="9">
        <v>0</v>
      </c>
      <c r="N292" s="9">
        <v>0</v>
      </c>
    </row>
    <row r="293" spans="1:14" ht="24.75" customHeight="1" x14ac:dyDescent="0.25">
      <c r="A293" s="7">
        <v>3040</v>
      </c>
      <c r="B293" s="8" t="s">
        <v>342</v>
      </c>
      <c r="C293" s="7" t="s">
        <v>336</v>
      </c>
      <c r="D293" s="7" t="s">
        <v>181</v>
      </c>
      <c r="E293" s="7" t="s">
        <v>164</v>
      </c>
      <c r="F293" s="9">
        <f t="shared" ref="F293:N293" si="86">SUM(F295)</f>
        <v>0</v>
      </c>
      <c r="G293" s="9">
        <f t="shared" si="86"/>
        <v>0</v>
      </c>
      <c r="H293" s="9">
        <f t="shared" si="86"/>
        <v>0</v>
      </c>
      <c r="I293" s="9">
        <f t="shared" si="86"/>
        <v>0</v>
      </c>
      <c r="J293" s="9">
        <f t="shared" si="86"/>
        <v>0</v>
      </c>
      <c r="K293" s="9">
        <f t="shared" si="86"/>
        <v>0</v>
      </c>
      <c r="L293" s="9">
        <f t="shared" si="86"/>
        <v>0</v>
      </c>
      <c r="M293" s="9">
        <f t="shared" si="86"/>
        <v>0</v>
      </c>
      <c r="N293" s="9">
        <f t="shared" si="86"/>
        <v>0</v>
      </c>
    </row>
    <row r="294" spans="1:14" ht="24.75" customHeight="1" x14ac:dyDescent="0.25">
      <c r="A294" s="7"/>
      <c r="B294" s="8" t="s">
        <v>167</v>
      </c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24.75" customHeight="1" x14ac:dyDescent="0.25">
      <c r="A295" s="7">
        <v>3041</v>
      </c>
      <c r="B295" s="8" t="s">
        <v>342</v>
      </c>
      <c r="C295" s="7" t="s">
        <v>336</v>
      </c>
      <c r="D295" s="7" t="s">
        <v>181</v>
      </c>
      <c r="E295" s="7" t="s">
        <v>163</v>
      </c>
      <c r="F295" s="9">
        <f>SUM(G295,H295)</f>
        <v>0</v>
      </c>
      <c r="G295" s="9">
        <v>0</v>
      </c>
      <c r="H295" s="9">
        <v>0</v>
      </c>
      <c r="I295" s="9">
        <f>SUM(J295,K295)</f>
        <v>0</v>
      </c>
      <c r="J295" s="9">
        <v>0</v>
      </c>
      <c r="K295" s="9">
        <v>0</v>
      </c>
      <c r="L295" s="9">
        <f>SUM(M295,N295)</f>
        <v>0</v>
      </c>
      <c r="M295" s="9">
        <v>0</v>
      </c>
      <c r="N295" s="9">
        <v>0</v>
      </c>
    </row>
    <row r="296" spans="1:14" ht="24.75" customHeight="1" x14ac:dyDescent="0.25">
      <c r="A296" s="7">
        <v>3050</v>
      </c>
      <c r="B296" s="8" t="s">
        <v>343</v>
      </c>
      <c r="C296" s="7" t="s">
        <v>336</v>
      </c>
      <c r="D296" s="7" t="s">
        <v>184</v>
      </c>
      <c r="E296" s="7" t="s">
        <v>164</v>
      </c>
      <c r="F296" s="9">
        <f t="shared" ref="F296:N296" si="87">SUM(F298)</f>
        <v>0</v>
      </c>
      <c r="G296" s="9">
        <f t="shared" si="87"/>
        <v>0</v>
      </c>
      <c r="H296" s="9">
        <f t="shared" si="87"/>
        <v>0</v>
      </c>
      <c r="I296" s="9">
        <f t="shared" si="87"/>
        <v>0</v>
      </c>
      <c r="J296" s="9">
        <f t="shared" si="87"/>
        <v>0</v>
      </c>
      <c r="K296" s="9">
        <f t="shared" si="87"/>
        <v>0</v>
      </c>
      <c r="L296" s="9">
        <f t="shared" si="87"/>
        <v>0</v>
      </c>
      <c r="M296" s="9">
        <f t="shared" si="87"/>
        <v>0</v>
      </c>
      <c r="N296" s="9">
        <f t="shared" si="87"/>
        <v>0</v>
      </c>
    </row>
    <row r="297" spans="1:14" ht="24.75" customHeight="1" x14ac:dyDescent="0.25">
      <c r="A297" s="7"/>
      <c r="B297" s="8" t="s">
        <v>167</v>
      </c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31.5" customHeight="1" x14ac:dyDescent="0.25">
      <c r="A298" s="7">
        <v>3051</v>
      </c>
      <c r="B298" s="8" t="s">
        <v>343</v>
      </c>
      <c r="C298" s="7" t="s">
        <v>336</v>
      </c>
      <c r="D298" s="7" t="s">
        <v>184</v>
      </c>
      <c r="E298" s="7" t="s">
        <v>163</v>
      </c>
      <c r="F298" s="9">
        <f>SUM(G298,H298)</f>
        <v>0</v>
      </c>
      <c r="G298" s="9">
        <v>0</v>
      </c>
      <c r="H298" s="9">
        <v>0</v>
      </c>
      <c r="I298" s="9">
        <f>SUM(J298,K298)</f>
        <v>0</v>
      </c>
      <c r="J298" s="9">
        <v>0</v>
      </c>
      <c r="K298" s="9">
        <v>0</v>
      </c>
      <c r="L298" s="9">
        <f>SUM(M298,N298)</f>
        <v>0</v>
      </c>
      <c r="M298" s="9">
        <v>0</v>
      </c>
      <c r="N298" s="9">
        <v>0</v>
      </c>
    </row>
    <row r="299" spans="1:14" ht="31.5" customHeight="1" x14ac:dyDescent="0.25">
      <c r="A299" s="7">
        <v>3060</v>
      </c>
      <c r="B299" s="8" t="s">
        <v>344</v>
      </c>
      <c r="C299" s="7" t="s">
        <v>336</v>
      </c>
      <c r="D299" s="7" t="s">
        <v>187</v>
      </c>
      <c r="E299" s="7" t="s">
        <v>164</v>
      </c>
      <c r="F299" s="9">
        <f t="shared" ref="F299:N299" si="88">SUM(F301)</f>
        <v>0</v>
      </c>
      <c r="G299" s="9">
        <f t="shared" si="88"/>
        <v>0</v>
      </c>
      <c r="H299" s="9">
        <f t="shared" si="88"/>
        <v>0</v>
      </c>
      <c r="I299" s="9">
        <f t="shared" si="88"/>
        <v>0</v>
      </c>
      <c r="J299" s="9">
        <f t="shared" si="88"/>
        <v>0</v>
      </c>
      <c r="K299" s="9">
        <f t="shared" si="88"/>
        <v>0</v>
      </c>
      <c r="L299" s="9">
        <f t="shared" si="88"/>
        <v>0</v>
      </c>
      <c r="M299" s="9">
        <f t="shared" si="88"/>
        <v>0</v>
      </c>
      <c r="N299" s="9">
        <f t="shared" si="88"/>
        <v>0</v>
      </c>
    </row>
    <row r="300" spans="1:14" ht="31.5" customHeight="1" x14ac:dyDescent="0.25">
      <c r="A300" s="7"/>
      <c r="B300" s="8" t="s">
        <v>167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31.5" customHeight="1" x14ac:dyDescent="0.25">
      <c r="A301" s="7">
        <v>3061</v>
      </c>
      <c r="B301" s="8" t="s">
        <v>344</v>
      </c>
      <c r="C301" s="7" t="s">
        <v>336</v>
      </c>
      <c r="D301" s="7" t="s">
        <v>187</v>
      </c>
      <c r="E301" s="7" t="s">
        <v>163</v>
      </c>
      <c r="F301" s="9">
        <f>SUM(G301,H301)</f>
        <v>0</v>
      </c>
      <c r="G301" s="9">
        <v>0</v>
      </c>
      <c r="H301" s="9">
        <v>0</v>
      </c>
      <c r="I301" s="9">
        <f>SUM(J301,K301)</f>
        <v>0</v>
      </c>
      <c r="J301" s="9">
        <v>0</v>
      </c>
      <c r="K301" s="9">
        <v>0</v>
      </c>
      <c r="L301" s="9">
        <f>SUM(M301,N301)</f>
        <v>0</v>
      </c>
      <c r="M301" s="9">
        <v>0</v>
      </c>
      <c r="N301" s="9">
        <v>0</v>
      </c>
    </row>
    <row r="302" spans="1:14" ht="31.5" customHeight="1" x14ac:dyDescent="0.25">
      <c r="A302" s="7">
        <v>3070</v>
      </c>
      <c r="B302" s="8" t="s">
        <v>345</v>
      </c>
      <c r="C302" s="7" t="s">
        <v>336</v>
      </c>
      <c r="D302" s="7" t="s">
        <v>190</v>
      </c>
      <c r="E302" s="7" t="s">
        <v>164</v>
      </c>
      <c r="F302" s="9">
        <f t="shared" ref="F302:N302" si="89">SUM(F304)</f>
        <v>134045000</v>
      </c>
      <c r="G302" s="9">
        <f t="shared" si="89"/>
        <v>134045000</v>
      </c>
      <c r="H302" s="9">
        <f t="shared" si="89"/>
        <v>0</v>
      </c>
      <c r="I302" s="9">
        <f t="shared" si="89"/>
        <v>62485000</v>
      </c>
      <c r="J302" s="9">
        <f t="shared" si="89"/>
        <v>62485000</v>
      </c>
      <c r="K302" s="9">
        <f t="shared" si="89"/>
        <v>0</v>
      </c>
      <c r="L302" s="9">
        <f t="shared" si="89"/>
        <v>55819400</v>
      </c>
      <c r="M302" s="9">
        <f t="shared" si="89"/>
        <v>55819400</v>
      </c>
      <c r="N302" s="9">
        <f t="shared" si="89"/>
        <v>0</v>
      </c>
    </row>
    <row r="303" spans="1:14" ht="31.5" customHeight="1" x14ac:dyDescent="0.25">
      <c r="A303" s="7"/>
      <c r="B303" s="8" t="s">
        <v>167</v>
      </c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31.5" customHeight="1" x14ac:dyDescent="0.25">
      <c r="A304" s="7">
        <v>3071</v>
      </c>
      <c r="B304" s="8" t="s">
        <v>345</v>
      </c>
      <c r="C304" s="7" t="s">
        <v>336</v>
      </c>
      <c r="D304" s="7" t="s">
        <v>190</v>
      </c>
      <c r="E304" s="7" t="s">
        <v>163</v>
      </c>
      <c r="F304" s="9">
        <f>SUM(G304,H304)</f>
        <v>134045000</v>
      </c>
      <c r="G304" s="9">
        <v>134045000</v>
      </c>
      <c r="H304" s="9">
        <v>0</v>
      </c>
      <c r="I304" s="9">
        <f>SUM(J304,K304)</f>
        <v>62485000</v>
      </c>
      <c r="J304" s="9">
        <v>62485000</v>
      </c>
      <c r="K304" s="9">
        <v>0</v>
      </c>
      <c r="L304" s="9">
        <f>SUM(M304,N304)</f>
        <v>55819400</v>
      </c>
      <c r="M304" s="9">
        <v>55819400</v>
      </c>
      <c r="N304" s="9">
        <v>0</v>
      </c>
    </row>
    <row r="305" spans="1:14" ht="27" customHeight="1" x14ac:dyDescent="0.25">
      <c r="A305" s="7">
        <v>3080</v>
      </c>
      <c r="B305" s="8" t="s">
        <v>346</v>
      </c>
      <c r="C305" s="7" t="s">
        <v>336</v>
      </c>
      <c r="D305" s="7" t="s">
        <v>192</v>
      </c>
      <c r="E305" s="7" t="s">
        <v>164</v>
      </c>
      <c r="F305" s="9">
        <f t="shared" ref="F305:N305" si="90">SUM(F307)</f>
        <v>0</v>
      </c>
      <c r="G305" s="9">
        <f t="shared" si="90"/>
        <v>0</v>
      </c>
      <c r="H305" s="9">
        <f t="shared" si="90"/>
        <v>0</v>
      </c>
      <c r="I305" s="9">
        <f t="shared" si="90"/>
        <v>0</v>
      </c>
      <c r="J305" s="9">
        <f t="shared" si="90"/>
        <v>0</v>
      </c>
      <c r="K305" s="9">
        <f t="shared" si="90"/>
        <v>0</v>
      </c>
      <c r="L305" s="9">
        <f t="shared" si="90"/>
        <v>0</v>
      </c>
      <c r="M305" s="9">
        <f t="shared" si="90"/>
        <v>0</v>
      </c>
      <c r="N305" s="9">
        <f t="shared" si="90"/>
        <v>0</v>
      </c>
    </row>
    <row r="306" spans="1:14" ht="27" customHeight="1" x14ac:dyDescent="0.25">
      <c r="A306" s="7"/>
      <c r="B306" s="8" t="s">
        <v>167</v>
      </c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27" customHeight="1" x14ac:dyDescent="0.25">
      <c r="A307" s="7">
        <v>3081</v>
      </c>
      <c r="B307" s="8" t="s">
        <v>346</v>
      </c>
      <c r="C307" s="7" t="s">
        <v>336</v>
      </c>
      <c r="D307" s="7" t="s">
        <v>192</v>
      </c>
      <c r="E307" s="7" t="s">
        <v>163</v>
      </c>
      <c r="F307" s="9">
        <f>SUM(G307,H307)</f>
        <v>0</v>
      </c>
      <c r="G307" s="9">
        <v>0</v>
      </c>
      <c r="H307" s="9">
        <v>0</v>
      </c>
      <c r="I307" s="9">
        <f>SUM(J307,K307)</f>
        <v>0</v>
      </c>
      <c r="J307" s="9">
        <v>0</v>
      </c>
      <c r="K307" s="9">
        <v>0</v>
      </c>
      <c r="L307" s="9">
        <f>SUM(M307,N307)</f>
        <v>0</v>
      </c>
      <c r="M307" s="9">
        <v>0</v>
      </c>
      <c r="N307" s="9">
        <v>0</v>
      </c>
    </row>
    <row r="308" spans="1:14" ht="27" customHeight="1" x14ac:dyDescent="0.25">
      <c r="A308" s="7"/>
      <c r="B308" s="8" t="s">
        <v>167</v>
      </c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27" customHeight="1" x14ac:dyDescent="0.25">
      <c r="A309" s="7">
        <v>3090</v>
      </c>
      <c r="B309" s="8" t="s">
        <v>347</v>
      </c>
      <c r="C309" s="7" t="s">
        <v>336</v>
      </c>
      <c r="D309" s="7" t="s">
        <v>262</v>
      </c>
      <c r="E309" s="7" t="s">
        <v>164</v>
      </c>
      <c r="F309" s="9">
        <f t="shared" ref="F309:N309" si="91">SUM(F311:F312)</f>
        <v>0</v>
      </c>
      <c r="G309" s="9">
        <f t="shared" si="91"/>
        <v>0</v>
      </c>
      <c r="H309" s="9">
        <f t="shared" si="91"/>
        <v>0</v>
      </c>
      <c r="I309" s="9">
        <f t="shared" si="91"/>
        <v>0</v>
      </c>
      <c r="J309" s="9">
        <f t="shared" si="91"/>
        <v>0</v>
      </c>
      <c r="K309" s="9">
        <f t="shared" si="91"/>
        <v>0</v>
      </c>
      <c r="L309" s="9">
        <f t="shared" si="91"/>
        <v>0</v>
      </c>
      <c r="M309" s="9">
        <f t="shared" si="91"/>
        <v>0</v>
      </c>
      <c r="N309" s="9">
        <f t="shared" si="91"/>
        <v>0</v>
      </c>
    </row>
    <row r="310" spans="1:14" ht="27" customHeight="1" x14ac:dyDescent="0.25">
      <c r="A310" s="7"/>
      <c r="B310" s="8" t="s">
        <v>167</v>
      </c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27" customHeight="1" x14ac:dyDescent="0.25">
      <c r="A311" s="7">
        <v>3091</v>
      </c>
      <c r="B311" s="8" t="s">
        <v>347</v>
      </c>
      <c r="C311" s="7" t="s">
        <v>336</v>
      </c>
      <c r="D311" s="7" t="s">
        <v>262</v>
      </c>
      <c r="E311" s="7" t="s">
        <v>163</v>
      </c>
      <c r="F311" s="9">
        <f>SUM(G311,H311)</f>
        <v>0</v>
      </c>
      <c r="G311" s="9">
        <v>0</v>
      </c>
      <c r="H311" s="9">
        <v>0</v>
      </c>
      <c r="I311" s="9">
        <f>SUM(J311,K311)</f>
        <v>0</v>
      </c>
      <c r="J311" s="9">
        <v>0</v>
      </c>
      <c r="K311" s="9">
        <v>0</v>
      </c>
      <c r="L311" s="9">
        <f>SUM(M311,N311)</f>
        <v>0</v>
      </c>
      <c r="M311" s="9">
        <v>0</v>
      </c>
      <c r="N311" s="9">
        <v>0</v>
      </c>
    </row>
    <row r="312" spans="1:14" ht="30" customHeight="1" x14ac:dyDescent="0.25">
      <c r="A312" s="7">
        <v>3092</v>
      </c>
      <c r="B312" s="8" t="s">
        <v>348</v>
      </c>
      <c r="C312" s="7" t="s">
        <v>336</v>
      </c>
      <c r="D312" s="7" t="s">
        <v>262</v>
      </c>
      <c r="E312" s="7" t="s">
        <v>170</v>
      </c>
      <c r="F312" s="9">
        <f>SUM(G312,H312)</f>
        <v>0</v>
      </c>
      <c r="G312" s="9">
        <v>0</v>
      </c>
      <c r="H312" s="9">
        <v>0</v>
      </c>
      <c r="I312" s="9">
        <f>SUM(J312,K312)</f>
        <v>0</v>
      </c>
      <c r="J312" s="9">
        <v>0</v>
      </c>
      <c r="K312" s="9">
        <v>0</v>
      </c>
      <c r="L312" s="9">
        <f>SUM(M312,N312)</f>
        <v>0</v>
      </c>
      <c r="M312" s="9">
        <v>0</v>
      </c>
      <c r="N312" s="9">
        <v>0</v>
      </c>
    </row>
    <row r="313" spans="1:14" ht="30" customHeight="1" x14ac:dyDescent="0.25">
      <c r="A313" s="7">
        <v>3100</v>
      </c>
      <c r="B313" s="8" t="s">
        <v>349</v>
      </c>
      <c r="C313" s="7" t="s">
        <v>350</v>
      </c>
      <c r="D313" s="7" t="s">
        <v>164</v>
      </c>
      <c r="E313" s="7" t="s">
        <v>164</v>
      </c>
      <c r="F313" s="9">
        <f t="shared" ref="F313:N313" si="92">SUM(F315)</f>
        <v>648567502</v>
      </c>
      <c r="G313" s="9">
        <f t="shared" si="92"/>
        <v>648567502</v>
      </c>
      <c r="H313" s="9">
        <f t="shared" si="92"/>
        <v>0</v>
      </c>
      <c r="I313" s="9">
        <f t="shared" si="92"/>
        <v>145567502</v>
      </c>
      <c r="J313" s="9">
        <f t="shared" si="92"/>
        <v>635567502</v>
      </c>
      <c r="K313" s="9">
        <f t="shared" si="92"/>
        <v>0</v>
      </c>
      <c r="L313" s="9">
        <f t="shared" si="92"/>
        <v>0</v>
      </c>
      <c r="M313" s="9">
        <f t="shared" si="92"/>
        <v>490000000</v>
      </c>
      <c r="N313" s="9">
        <f t="shared" si="92"/>
        <v>0</v>
      </c>
    </row>
    <row r="314" spans="1:14" ht="30" customHeight="1" x14ac:dyDescent="0.25">
      <c r="A314" s="7"/>
      <c r="B314" s="8" t="s">
        <v>167</v>
      </c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30" customHeight="1" x14ac:dyDescent="0.25">
      <c r="A315" s="7">
        <v>3110</v>
      </c>
      <c r="B315" s="8" t="s">
        <v>351</v>
      </c>
      <c r="C315" s="7" t="s">
        <v>350</v>
      </c>
      <c r="D315" s="7" t="s">
        <v>163</v>
      </c>
      <c r="E315" s="7" t="s">
        <v>164</v>
      </c>
      <c r="F315" s="9">
        <f t="shared" ref="F315:N315" si="93">SUM(F317)</f>
        <v>648567502</v>
      </c>
      <c r="G315" s="9">
        <f t="shared" si="93"/>
        <v>648567502</v>
      </c>
      <c r="H315" s="9">
        <f t="shared" si="93"/>
        <v>0</v>
      </c>
      <c r="I315" s="9">
        <f t="shared" si="93"/>
        <v>145567502</v>
      </c>
      <c r="J315" s="9">
        <f t="shared" si="93"/>
        <v>635567502</v>
      </c>
      <c r="K315" s="9">
        <f t="shared" si="93"/>
        <v>0</v>
      </c>
      <c r="L315" s="9">
        <f t="shared" si="93"/>
        <v>0</v>
      </c>
      <c r="M315" s="9">
        <f t="shared" si="93"/>
        <v>490000000</v>
      </c>
      <c r="N315" s="9">
        <f t="shared" si="93"/>
        <v>0</v>
      </c>
    </row>
    <row r="316" spans="1:14" ht="30" customHeight="1" x14ac:dyDescent="0.25">
      <c r="A316" s="7"/>
      <c r="B316" s="8" t="s">
        <v>167</v>
      </c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30" customHeight="1" x14ac:dyDescent="0.25">
      <c r="A317" s="7">
        <v>3112</v>
      </c>
      <c r="B317" s="8" t="s">
        <v>352</v>
      </c>
      <c r="C317" s="7" t="s">
        <v>350</v>
      </c>
      <c r="D317" s="7" t="s">
        <v>163</v>
      </c>
      <c r="E317" s="7" t="s">
        <v>170</v>
      </c>
      <c r="F317" s="9">
        <v>648567502</v>
      </c>
      <c r="G317" s="9">
        <v>648567502</v>
      </c>
      <c r="H317" s="9">
        <v>0</v>
      </c>
      <c r="I317" s="9">
        <v>145567502</v>
      </c>
      <c r="J317" s="9">
        <v>635567502</v>
      </c>
      <c r="K317" s="9">
        <v>0</v>
      </c>
      <c r="L317" s="9">
        <v>0</v>
      </c>
      <c r="M317" s="9">
        <v>490000000</v>
      </c>
      <c r="N317" s="9">
        <v>0</v>
      </c>
    </row>
    <row r="318" spans="1:14" ht="1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36" customHeight="1" x14ac:dyDescent="0.25">
      <c r="A319" s="2"/>
      <c r="B319" s="22" t="s">
        <v>728</v>
      </c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</row>
    <row r="320" spans="1:14" ht="15" customHeight="1" x14ac:dyDescent="0.25">
      <c r="A320" s="2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5" customHeight="1" x14ac:dyDescent="0.25">
      <c r="A321" s="2"/>
      <c r="B321" s="22" t="s">
        <v>729</v>
      </c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</row>
    <row r="322" spans="1:14" ht="1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</sheetData>
  <mergeCells count="14">
    <mergeCell ref="K1:N1"/>
    <mergeCell ref="K2:N2"/>
    <mergeCell ref="K3:N3"/>
    <mergeCell ref="K4:N4"/>
    <mergeCell ref="K5:N5"/>
    <mergeCell ref="B319:N319"/>
    <mergeCell ref="B321:N321"/>
    <mergeCell ref="A6:K6"/>
    <mergeCell ref="A7:K7"/>
    <mergeCell ref="A8:L8"/>
    <mergeCell ref="A9:K9"/>
    <mergeCell ref="L13:N13"/>
    <mergeCell ref="I13:K13"/>
    <mergeCell ref="F13:H13"/>
  </mergeCells>
  <pageMargins left="0" right="0" top="0" bottom="0" header="0" footer="0"/>
  <pageSetup paperSize="9" scale="7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8"/>
  <sheetViews>
    <sheetView tabSelected="1" zoomScaleSheetLayoutView="100" workbookViewId="0">
      <selection activeCell="J19" sqref="J19"/>
    </sheetView>
  </sheetViews>
  <sheetFormatPr defaultRowHeight="15" customHeight="1" x14ac:dyDescent="0.25"/>
  <cols>
    <col min="1" max="1" width="4.42578125" style="1" customWidth="1"/>
    <col min="2" max="2" width="38.7109375" style="1" customWidth="1"/>
    <col min="3" max="3" width="6.42578125" style="1" customWidth="1"/>
    <col min="4" max="5" width="13.85546875" style="1" customWidth="1"/>
    <col min="6" max="6" width="13.7109375" style="1" customWidth="1"/>
    <col min="7" max="7" width="13.85546875" style="1" customWidth="1"/>
    <col min="8" max="8" width="12.7109375" style="1" customWidth="1"/>
    <col min="9" max="9" width="13.140625" style="1" customWidth="1"/>
    <col min="10" max="10" width="13.85546875" style="1" customWidth="1"/>
    <col min="11" max="11" width="14.85546875" style="1" customWidth="1"/>
    <col min="12" max="12" width="13.5703125" style="1" customWidth="1"/>
    <col min="13" max="14" width="19" style="1" customWidth="1"/>
    <col min="15" max="16384" width="9.140625" style="1"/>
  </cols>
  <sheetData>
    <row r="1" spans="1:12" ht="15" customHeight="1" x14ac:dyDescent="0.25">
      <c r="I1" s="21" t="s">
        <v>731</v>
      </c>
      <c r="J1" s="21"/>
      <c r="K1" s="21"/>
      <c r="L1" s="21"/>
    </row>
    <row r="2" spans="1:12" ht="15" customHeight="1" x14ac:dyDescent="0.25">
      <c r="I2" s="21" t="s">
        <v>723</v>
      </c>
      <c r="J2" s="21"/>
      <c r="K2" s="21"/>
      <c r="L2" s="21"/>
    </row>
    <row r="3" spans="1:12" ht="15" customHeight="1" x14ac:dyDescent="0.25">
      <c r="I3" s="21" t="s">
        <v>724</v>
      </c>
      <c r="J3" s="21"/>
      <c r="K3" s="21"/>
      <c r="L3" s="21"/>
    </row>
    <row r="4" spans="1:12" ht="15" customHeight="1" x14ac:dyDescent="0.25">
      <c r="I4" s="21" t="s">
        <v>725</v>
      </c>
      <c r="J4" s="21"/>
      <c r="K4" s="21"/>
      <c r="L4" s="21"/>
    </row>
    <row r="5" spans="1:12" ht="15" customHeight="1" x14ac:dyDescent="0.25">
      <c r="I5" s="21" t="s">
        <v>726</v>
      </c>
      <c r="J5" s="21"/>
      <c r="K5" s="21"/>
      <c r="L5" s="21"/>
    </row>
    <row r="6" spans="1:12" ht="21.75" customHeight="1" x14ac:dyDescent="0.25">
      <c r="A6" s="23" t="s">
        <v>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"/>
    </row>
    <row r="7" spans="1:12" ht="15" customHeight="1" x14ac:dyDescent="0.25">
      <c r="A7" s="24" t="s">
        <v>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"/>
    </row>
    <row r="8" spans="1:12" ht="15" customHeight="1" x14ac:dyDescent="0.25">
      <c r="A8" s="24" t="s">
        <v>151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15" customHeight="1" x14ac:dyDescent="0.25">
      <c r="A9" s="24" t="s">
        <v>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"/>
    </row>
    <row r="10" spans="1:12" ht="6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 hidden="1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.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31.5" customHeight="1" x14ac:dyDescent="0.25">
      <c r="A13" s="3"/>
      <c r="B13" s="28" t="s">
        <v>353</v>
      </c>
      <c r="C13" s="29"/>
      <c r="D13" s="25" t="s">
        <v>354</v>
      </c>
      <c r="E13" s="26"/>
      <c r="F13" s="27"/>
      <c r="G13" s="25" t="s">
        <v>733</v>
      </c>
      <c r="H13" s="26"/>
      <c r="I13" s="27"/>
      <c r="J13" s="25" t="s">
        <v>355</v>
      </c>
      <c r="K13" s="26"/>
      <c r="L13" s="27"/>
    </row>
    <row r="14" spans="1:12" ht="26.25" customHeight="1" x14ac:dyDescent="0.25">
      <c r="A14" s="4" t="s">
        <v>356</v>
      </c>
      <c r="B14" s="5"/>
      <c r="C14" s="4"/>
      <c r="D14" s="17" t="s">
        <v>357</v>
      </c>
      <c r="E14" s="4" t="s">
        <v>358</v>
      </c>
      <c r="F14" s="4"/>
      <c r="G14" s="17" t="s">
        <v>359</v>
      </c>
      <c r="H14" s="4" t="s">
        <v>360</v>
      </c>
      <c r="I14" s="4"/>
      <c r="J14" s="17" t="s">
        <v>361</v>
      </c>
      <c r="K14" s="3" t="s">
        <v>362</v>
      </c>
      <c r="L14" s="3"/>
    </row>
    <row r="15" spans="1:12" ht="20.100000000000001" customHeight="1" x14ac:dyDescent="0.25">
      <c r="A15" s="4" t="s">
        <v>11</v>
      </c>
      <c r="B15" s="4" t="s">
        <v>363</v>
      </c>
      <c r="C15" s="4" t="s">
        <v>11</v>
      </c>
      <c r="D15" s="4"/>
      <c r="E15" s="4" t="s">
        <v>14</v>
      </c>
      <c r="F15" s="4" t="s">
        <v>364</v>
      </c>
      <c r="G15" s="4"/>
      <c r="H15" s="4" t="s">
        <v>14</v>
      </c>
      <c r="I15" s="4" t="s">
        <v>364</v>
      </c>
      <c r="J15" s="4"/>
      <c r="K15" s="3" t="s">
        <v>14</v>
      </c>
      <c r="L15" s="3" t="s">
        <v>364</v>
      </c>
    </row>
    <row r="16" spans="1:12" ht="15" customHeight="1" x14ac:dyDescent="0.2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</row>
    <row r="17" spans="1:12" ht="32.25" customHeight="1" x14ac:dyDescent="0.25">
      <c r="A17" s="7">
        <v>4000</v>
      </c>
      <c r="B17" s="8" t="s">
        <v>365</v>
      </c>
      <c r="C17" s="7"/>
      <c r="D17" s="9">
        <f t="shared" ref="D17:L17" si="0">SUM(D19,D172,D210)</f>
        <v>4823720983.1999998</v>
      </c>
      <c r="E17" s="9">
        <f t="shared" si="0"/>
        <v>3543868634</v>
      </c>
      <c r="F17" s="9">
        <f t="shared" si="0"/>
        <v>1279852349.2</v>
      </c>
      <c r="G17" s="9">
        <f t="shared" si="0"/>
        <v>4904213083.1999998</v>
      </c>
      <c r="H17" s="9">
        <f t="shared" si="0"/>
        <v>3564314234</v>
      </c>
      <c r="I17" s="9">
        <f t="shared" si="0"/>
        <v>1829898849.1999998</v>
      </c>
      <c r="J17" s="9">
        <f t="shared" si="0"/>
        <v>4531869368.5999994</v>
      </c>
      <c r="K17" s="9">
        <f t="shared" si="0"/>
        <v>3246733006.3999996</v>
      </c>
      <c r="L17" s="9">
        <f t="shared" si="0"/>
        <v>1775136362.2</v>
      </c>
    </row>
    <row r="18" spans="1:12" ht="32.25" customHeight="1" x14ac:dyDescent="0.25">
      <c r="A18" s="7"/>
      <c r="B18" s="8" t="s">
        <v>366</v>
      </c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32.25" customHeight="1" x14ac:dyDescent="0.25">
      <c r="A19" s="7">
        <v>4050</v>
      </c>
      <c r="B19" s="8" t="s">
        <v>367</v>
      </c>
      <c r="C19" s="7" t="s">
        <v>368</v>
      </c>
      <c r="D19" s="9">
        <f t="shared" ref="D19:L19" si="1">SUM(D21,D34,D77,D92,D102,D128,D143)</f>
        <v>3543868634</v>
      </c>
      <c r="E19" s="9">
        <f t="shared" si="1"/>
        <v>3543868634</v>
      </c>
      <c r="F19" s="9">
        <f t="shared" si="1"/>
        <v>0</v>
      </c>
      <c r="G19" s="9">
        <f t="shared" si="1"/>
        <v>3074314234</v>
      </c>
      <c r="H19" s="9">
        <f t="shared" si="1"/>
        <v>3564314234</v>
      </c>
      <c r="I19" s="9">
        <f t="shared" si="1"/>
        <v>0</v>
      </c>
      <c r="J19" s="19">
        <f t="shared" si="1"/>
        <v>2756733006.3999996</v>
      </c>
      <c r="K19" s="9">
        <f t="shared" si="1"/>
        <v>3246733006.3999996</v>
      </c>
      <c r="L19" s="9">
        <f t="shared" si="1"/>
        <v>0</v>
      </c>
    </row>
    <row r="20" spans="1:12" ht="32.25" customHeight="1" x14ac:dyDescent="0.25">
      <c r="A20" s="7"/>
      <c r="B20" s="8" t="s">
        <v>366</v>
      </c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32.25" customHeight="1" x14ac:dyDescent="0.25">
      <c r="A21" s="7">
        <v>4100</v>
      </c>
      <c r="B21" s="8" t="s">
        <v>369</v>
      </c>
      <c r="C21" s="7" t="s">
        <v>368</v>
      </c>
      <c r="D21" s="9">
        <f>SUM(D23,D28,D31)</f>
        <v>974666027</v>
      </c>
      <c r="E21" s="9">
        <f>SUM(E23,E28,E31)</f>
        <v>974666027</v>
      </c>
      <c r="F21" s="9" t="s">
        <v>23</v>
      </c>
      <c r="G21" s="9">
        <f>SUM(G23,G28,G31)</f>
        <v>828523036</v>
      </c>
      <c r="H21" s="9">
        <f>SUM(H23,H28,H31)</f>
        <v>828523036</v>
      </c>
      <c r="I21" s="9" t="s">
        <v>23</v>
      </c>
      <c r="J21" s="9">
        <f>SUM(J23,J28,J31)</f>
        <v>792363474.70000005</v>
      </c>
      <c r="K21" s="9">
        <f>SUM(K23,K28,K31)</f>
        <v>792363474.70000005</v>
      </c>
      <c r="L21" s="9" t="s">
        <v>23</v>
      </c>
    </row>
    <row r="22" spans="1:12" ht="32.25" customHeight="1" x14ac:dyDescent="0.25">
      <c r="A22" s="7"/>
      <c r="B22" s="8" t="s">
        <v>366</v>
      </c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32.25" customHeight="1" x14ac:dyDescent="0.25">
      <c r="A23" s="7">
        <v>4110</v>
      </c>
      <c r="B23" s="8" t="s">
        <v>370</v>
      </c>
      <c r="C23" s="7" t="s">
        <v>368</v>
      </c>
      <c r="D23" s="9">
        <f>SUM(D25:D27)</f>
        <v>974666027</v>
      </c>
      <c r="E23" s="9">
        <f>SUM(E25:E27)</f>
        <v>974666027</v>
      </c>
      <c r="F23" s="9" t="s">
        <v>23</v>
      </c>
      <c r="G23" s="9">
        <f>SUM(G25:G27)</f>
        <v>828523036</v>
      </c>
      <c r="H23" s="9">
        <f>SUM(H25:H27)</f>
        <v>828523036</v>
      </c>
      <c r="I23" s="9" t="s">
        <v>23</v>
      </c>
      <c r="J23" s="9">
        <f>SUM(J25:J27)</f>
        <v>792363474.70000005</v>
      </c>
      <c r="K23" s="9">
        <f>SUM(K25:K27)</f>
        <v>792363474.70000005</v>
      </c>
      <c r="L23" s="9" t="s">
        <v>23</v>
      </c>
    </row>
    <row r="24" spans="1:12" ht="32.25" customHeight="1" x14ac:dyDescent="0.25">
      <c r="A24" s="7"/>
      <c r="B24" s="8" t="s">
        <v>167</v>
      </c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32.25" customHeight="1" x14ac:dyDescent="0.25">
      <c r="A25" s="7">
        <v>4111</v>
      </c>
      <c r="B25" s="8" t="s">
        <v>371</v>
      </c>
      <c r="C25" s="7" t="s">
        <v>372</v>
      </c>
      <c r="D25" s="9">
        <f>SUM(E25,F25)</f>
        <v>917151027</v>
      </c>
      <c r="E25" s="9">
        <v>917151027</v>
      </c>
      <c r="F25" s="9" t="s">
        <v>23</v>
      </c>
      <c r="G25" s="9">
        <f>SUM(H25,I25)</f>
        <v>771008036</v>
      </c>
      <c r="H25" s="9">
        <v>771008036</v>
      </c>
      <c r="I25" s="9" t="s">
        <v>23</v>
      </c>
      <c r="J25" s="9">
        <f>SUM(K25,L25)</f>
        <v>734982789.70000005</v>
      </c>
      <c r="K25" s="9">
        <v>734982789.70000005</v>
      </c>
      <c r="L25" s="9" t="s">
        <v>23</v>
      </c>
    </row>
    <row r="26" spans="1:12" ht="32.25" customHeight="1" x14ac:dyDescent="0.25">
      <c r="A26" s="7">
        <v>4112</v>
      </c>
      <c r="B26" s="8" t="s">
        <v>373</v>
      </c>
      <c r="C26" s="7" t="s">
        <v>374</v>
      </c>
      <c r="D26" s="9">
        <f>SUM(E26,F26)</f>
        <v>57515000</v>
      </c>
      <c r="E26" s="9">
        <v>57515000</v>
      </c>
      <c r="F26" s="9" t="s">
        <v>23</v>
      </c>
      <c r="G26" s="9">
        <f>SUM(H26,I26)</f>
        <v>57515000</v>
      </c>
      <c r="H26" s="9">
        <v>57515000</v>
      </c>
      <c r="I26" s="9" t="s">
        <v>23</v>
      </c>
      <c r="J26" s="9">
        <f>SUM(K26,L26)</f>
        <v>57380685</v>
      </c>
      <c r="K26" s="9">
        <v>57380685</v>
      </c>
      <c r="L26" s="9" t="s">
        <v>23</v>
      </c>
    </row>
    <row r="27" spans="1:12" ht="32.25" customHeight="1" x14ac:dyDescent="0.25">
      <c r="A27" s="7">
        <v>4114</v>
      </c>
      <c r="B27" s="8" t="s">
        <v>375</v>
      </c>
      <c r="C27" s="7" t="s">
        <v>376</v>
      </c>
      <c r="D27" s="9">
        <f>SUM(E27,F27)</f>
        <v>0</v>
      </c>
      <c r="E27" s="9">
        <v>0</v>
      </c>
      <c r="F27" s="9" t="s">
        <v>23</v>
      </c>
      <c r="G27" s="9">
        <f>SUM(H27,I27)</f>
        <v>0</v>
      </c>
      <c r="H27" s="9">
        <v>0</v>
      </c>
      <c r="I27" s="9" t="s">
        <v>23</v>
      </c>
      <c r="J27" s="9">
        <f>SUM(K27,L27)</f>
        <v>0</v>
      </c>
      <c r="K27" s="9">
        <v>0</v>
      </c>
      <c r="L27" s="9" t="s">
        <v>23</v>
      </c>
    </row>
    <row r="28" spans="1:12" ht="32.25" customHeight="1" x14ac:dyDescent="0.25">
      <c r="A28" s="7">
        <v>4120</v>
      </c>
      <c r="B28" s="8" t="s">
        <v>377</v>
      </c>
      <c r="C28" s="7" t="s">
        <v>368</v>
      </c>
      <c r="D28" s="9">
        <f>SUM(D30)</f>
        <v>0</v>
      </c>
      <c r="E28" s="9">
        <f>SUM(E30)</f>
        <v>0</v>
      </c>
      <c r="F28" s="9" t="s">
        <v>23</v>
      </c>
      <c r="G28" s="9">
        <f>SUM(G30)</f>
        <v>0</v>
      </c>
      <c r="H28" s="9">
        <f>SUM(H30)</f>
        <v>0</v>
      </c>
      <c r="I28" s="9" t="s">
        <v>23</v>
      </c>
      <c r="J28" s="9">
        <f>SUM(J30)</f>
        <v>0</v>
      </c>
      <c r="K28" s="9">
        <f>SUM(K30)</f>
        <v>0</v>
      </c>
      <c r="L28" s="9" t="s">
        <v>23</v>
      </c>
    </row>
    <row r="29" spans="1:12" ht="32.25" customHeight="1" x14ac:dyDescent="0.25">
      <c r="A29" s="7"/>
      <c r="B29" s="8" t="s">
        <v>167</v>
      </c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32.25" customHeight="1" x14ac:dyDescent="0.25">
      <c r="A30" s="7">
        <v>4121</v>
      </c>
      <c r="B30" s="8" t="s">
        <v>378</v>
      </c>
      <c r="C30" s="7" t="s">
        <v>379</v>
      </c>
      <c r="D30" s="9">
        <f>SUM(E30,F30)</f>
        <v>0</v>
      </c>
      <c r="E30" s="9">
        <v>0</v>
      </c>
      <c r="F30" s="9" t="s">
        <v>23</v>
      </c>
      <c r="G30" s="9">
        <f>SUM(H30,I30)</f>
        <v>0</v>
      </c>
      <c r="H30" s="9">
        <v>0</v>
      </c>
      <c r="I30" s="9" t="s">
        <v>23</v>
      </c>
      <c r="J30" s="9">
        <f>SUM(K30,L30)</f>
        <v>0</v>
      </c>
      <c r="K30" s="9">
        <v>0</v>
      </c>
      <c r="L30" s="9" t="s">
        <v>23</v>
      </c>
    </row>
    <row r="31" spans="1:12" ht="32.25" customHeight="1" x14ac:dyDescent="0.25">
      <c r="A31" s="7">
        <v>4130</v>
      </c>
      <c r="B31" s="8" t="s">
        <v>380</v>
      </c>
      <c r="C31" s="7" t="s">
        <v>368</v>
      </c>
      <c r="D31" s="9">
        <f>SUM(D33)</f>
        <v>0</v>
      </c>
      <c r="E31" s="9">
        <f>SUM(E33)</f>
        <v>0</v>
      </c>
      <c r="F31" s="9" t="s">
        <v>23</v>
      </c>
      <c r="G31" s="9">
        <f>SUM(G33)</f>
        <v>0</v>
      </c>
      <c r="H31" s="9">
        <f>SUM(H33)</f>
        <v>0</v>
      </c>
      <c r="I31" s="9" t="s">
        <v>23</v>
      </c>
      <c r="J31" s="9">
        <f>SUM(J33)</f>
        <v>0</v>
      </c>
      <c r="K31" s="9">
        <f>SUM(K33)</f>
        <v>0</v>
      </c>
      <c r="L31" s="9" t="s">
        <v>23</v>
      </c>
    </row>
    <row r="32" spans="1:12" ht="32.25" customHeight="1" x14ac:dyDescent="0.25">
      <c r="A32" s="7"/>
      <c r="B32" s="8" t="s">
        <v>167</v>
      </c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32.25" customHeight="1" x14ac:dyDescent="0.25">
      <c r="A33" s="7">
        <v>4131</v>
      </c>
      <c r="B33" s="8" t="s">
        <v>381</v>
      </c>
      <c r="C33" s="7" t="s">
        <v>382</v>
      </c>
      <c r="D33" s="9">
        <f>SUM(E33,F33)</f>
        <v>0</v>
      </c>
      <c r="E33" s="9">
        <v>0</v>
      </c>
      <c r="F33" s="9" t="s">
        <v>23</v>
      </c>
      <c r="G33" s="9">
        <f>SUM(H33,I33)</f>
        <v>0</v>
      </c>
      <c r="H33" s="9">
        <v>0</v>
      </c>
      <c r="I33" s="9" t="s">
        <v>23</v>
      </c>
      <c r="J33" s="9">
        <f>SUM(K33,L33)</f>
        <v>0</v>
      </c>
      <c r="K33" s="9">
        <v>0</v>
      </c>
      <c r="L33" s="9" t="s">
        <v>23</v>
      </c>
    </row>
    <row r="34" spans="1:12" ht="39.950000000000003" customHeight="1" x14ac:dyDescent="0.25">
      <c r="A34" s="7">
        <v>4200</v>
      </c>
      <c r="B34" s="8" t="s">
        <v>383</v>
      </c>
      <c r="C34" s="7" t="s">
        <v>368</v>
      </c>
      <c r="D34" s="9">
        <f>SUM(D36,D45,D50,D60,D63,D67)</f>
        <v>469387402</v>
      </c>
      <c r="E34" s="9">
        <f>SUM(E36,E45,E50,E60,E63,E67)</f>
        <v>469387402</v>
      </c>
      <c r="F34" s="9" t="s">
        <v>23</v>
      </c>
      <c r="G34" s="9">
        <f>SUM(G36,G45,G50,G60,G63,G67)</f>
        <v>397460025</v>
      </c>
      <c r="H34" s="9">
        <f>SUM(H36,H45,H50,H60,H63,H67)</f>
        <v>397460025</v>
      </c>
      <c r="I34" s="9" t="s">
        <v>23</v>
      </c>
      <c r="J34" s="9">
        <f>SUM(J36,J45,J50,J60,J63,J67)</f>
        <v>345315290.89999998</v>
      </c>
      <c r="K34" s="9">
        <f>SUM(K36,K45,K50,K60,K63,K67)</f>
        <v>345315290.89999998</v>
      </c>
      <c r="L34" s="9" t="s">
        <v>23</v>
      </c>
    </row>
    <row r="35" spans="1:12" ht="24.75" customHeight="1" x14ac:dyDescent="0.25">
      <c r="A35" s="7"/>
      <c r="B35" s="8" t="s">
        <v>366</v>
      </c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39.950000000000003" customHeight="1" x14ac:dyDescent="0.25">
      <c r="A36" s="7">
        <v>4210</v>
      </c>
      <c r="B36" s="8" t="s">
        <v>384</v>
      </c>
      <c r="C36" s="7" t="s">
        <v>368</v>
      </c>
      <c r="D36" s="9">
        <f>SUM(D38:D44)</f>
        <v>152280941.90000001</v>
      </c>
      <c r="E36" s="9">
        <f>SUM(E38:E44)</f>
        <v>152280941.90000001</v>
      </c>
      <c r="F36" s="9" t="s">
        <v>23</v>
      </c>
      <c r="G36" s="9">
        <f>SUM(G38:G44)</f>
        <v>213823933.90000001</v>
      </c>
      <c r="H36" s="9">
        <f>SUM(H38:H44)</f>
        <v>213823933.90000001</v>
      </c>
      <c r="I36" s="9" t="s">
        <v>23</v>
      </c>
      <c r="J36" s="9">
        <f>SUM(J38:J44)</f>
        <v>199048366.09999999</v>
      </c>
      <c r="K36" s="9">
        <f>SUM(K38:K44)</f>
        <v>199048366.09999999</v>
      </c>
      <c r="L36" s="9" t="s">
        <v>23</v>
      </c>
    </row>
    <row r="37" spans="1:12" ht="27.75" customHeight="1" x14ac:dyDescent="0.25">
      <c r="A37" s="7"/>
      <c r="B37" s="8" t="s">
        <v>167</v>
      </c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27.75" customHeight="1" x14ac:dyDescent="0.25">
      <c r="A38" s="7">
        <v>4211</v>
      </c>
      <c r="B38" s="8" t="s">
        <v>385</v>
      </c>
      <c r="C38" s="7" t="s">
        <v>386</v>
      </c>
      <c r="D38" s="9">
        <f t="shared" ref="D38:D44" si="2">SUM(E38,F38)</f>
        <v>700000</v>
      </c>
      <c r="E38" s="9">
        <v>700000</v>
      </c>
      <c r="F38" s="9" t="s">
        <v>23</v>
      </c>
      <c r="G38" s="9">
        <f t="shared" ref="G38:G44" si="3">SUM(H38,I38)</f>
        <v>200000</v>
      </c>
      <c r="H38" s="9">
        <v>200000</v>
      </c>
      <c r="I38" s="9" t="s">
        <v>23</v>
      </c>
      <c r="J38" s="9">
        <f t="shared" ref="J38:J44" si="4">SUM(K38,L38)</f>
        <v>63600</v>
      </c>
      <c r="K38" s="9">
        <v>63600</v>
      </c>
      <c r="L38" s="9" t="s">
        <v>23</v>
      </c>
    </row>
    <row r="39" spans="1:12" ht="27.75" customHeight="1" x14ac:dyDescent="0.25">
      <c r="A39" s="7">
        <v>4212</v>
      </c>
      <c r="B39" s="8" t="s">
        <v>387</v>
      </c>
      <c r="C39" s="7" t="s">
        <v>388</v>
      </c>
      <c r="D39" s="9">
        <f t="shared" si="2"/>
        <v>110692812</v>
      </c>
      <c r="E39" s="9">
        <v>110692812</v>
      </c>
      <c r="F39" s="9" t="s">
        <v>23</v>
      </c>
      <c r="G39" s="9">
        <f t="shared" si="3"/>
        <v>137692812</v>
      </c>
      <c r="H39" s="9">
        <v>137692812</v>
      </c>
      <c r="I39" s="9" t="s">
        <v>23</v>
      </c>
      <c r="J39" s="9">
        <f t="shared" si="4"/>
        <v>134480618.40000001</v>
      </c>
      <c r="K39" s="9">
        <v>134480618.40000001</v>
      </c>
      <c r="L39" s="9" t="s">
        <v>23</v>
      </c>
    </row>
    <row r="40" spans="1:12" ht="27.75" customHeight="1" x14ac:dyDescent="0.25">
      <c r="A40" s="7">
        <v>4213</v>
      </c>
      <c r="B40" s="8" t="s">
        <v>389</v>
      </c>
      <c r="C40" s="7" t="s">
        <v>390</v>
      </c>
      <c r="D40" s="9">
        <f t="shared" si="2"/>
        <v>28566099.899999999</v>
      </c>
      <c r="E40" s="9">
        <v>28566099.899999999</v>
      </c>
      <c r="F40" s="9" t="s">
        <v>23</v>
      </c>
      <c r="G40" s="9">
        <f t="shared" si="3"/>
        <v>60609091.899999999</v>
      </c>
      <c r="H40" s="9">
        <v>60609091.899999999</v>
      </c>
      <c r="I40" s="9" t="s">
        <v>23</v>
      </c>
      <c r="J40" s="9">
        <f t="shared" si="4"/>
        <v>53498673.600000001</v>
      </c>
      <c r="K40" s="9">
        <v>53498673.600000001</v>
      </c>
      <c r="L40" s="9" t="s">
        <v>23</v>
      </c>
    </row>
    <row r="41" spans="1:12" ht="27.75" customHeight="1" x14ac:dyDescent="0.25">
      <c r="A41" s="7">
        <v>4214</v>
      </c>
      <c r="B41" s="8" t="s">
        <v>391</v>
      </c>
      <c r="C41" s="7" t="s">
        <v>392</v>
      </c>
      <c r="D41" s="9">
        <f t="shared" si="2"/>
        <v>5540000</v>
      </c>
      <c r="E41" s="9">
        <v>5540000</v>
      </c>
      <c r="F41" s="9" t="s">
        <v>23</v>
      </c>
      <c r="G41" s="9">
        <f t="shared" si="3"/>
        <v>7340000</v>
      </c>
      <c r="H41" s="9">
        <v>7340000</v>
      </c>
      <c r="I41" s="9" t="s">
        <v>23</v>
      </c>
      <c r="J41" s="9">
        <f t="shared" si="4"/>
        <v>6894419.0999999996</v>
      </c>
      <c r="K41" s="9">
        <v>6894419.0999999996</v>
      </c>
      <c r="L41" s="9" t="s">
        <v>23</v>
      </c>
    </row>
    <row r="42" spans="1:12" ht="27.75" customHeight="1" x14ac:dyDescent="0.25">
      <c r="A42" s="7">
        <v>4215</v>
      </c>
      <c r="B42" s="8" t="s">
        <v>393</v>
      </c>
      <c r="C42" s="7" t="s">
        <v>394</v>
      </c>
      <c r="D42" s="9">
        <f t="shared" si="2"/>
        <v>900000</v>
      </c>
      <c r="E42" s="9">
        <v>900000</v>
      </c>
      <c r="F42" s="9" t="s">
        <v>23</v>
      </c>
      <c r="G42" s="9">
        <f t="shared" si="3"/>
        <v>2100000</v>
      </c>
      <c r="H42" s="9">
        <v>2100000</v>
      </c>
      <c r="I42" s="9" t="s">
        <v>23</v>
      </c>
      <c r="J42" s="9">
        <f t="shared" si="4"/>
        <v>1036000</v>
      </c>
      <c r="K42" s="9">
        <v>1036000</v>
      </c>
      <c r="L42" s="9" t="s">
        <v>23</v>
      </c>
    </row>
    <row r="43" spans="1:12" ht="27.75" customHeight="1" x14ac:dyDescent="0.25">
      <c r="A43" s="7">
        <v>4216</v>
      </c>
      <c r="B43" s="8" t="s">
        <v>395</v>
      </c>
      <c r="C43" s="7" t="s">
        <v>396</v>
      </c>
      <c r="D43" s="9">
        <f t="shared" si="2"/>
        <v>5882030</v>
      </c>
      <c r="E43" s="9">
        <v>5882030</v>
      </c>
      <c r="F43" s="9" t="s">
        <v>23</v>
      </c>
      <c r="G43" s="9">
        <f t="shared" si="3"/>
        <v>5882030</v>
      </c>
      <c r="H43" s="9">
        <v>5882030</v>
      </c>
      <c r="I43" s="9" t="s">
        <v>23</v>
      </c>
      <c r="J43" s="9">
        <f t="shared" si="4"/>
        <v>3075055</v>
      </c>
      <c r="K43" s="9">
        <v>3075055</v>
      </c>
      <c r="L43" s="9" t="s">
        <v>23</v>
      </c>
    </row>
    <row r="44" spans="1:12" ht="27.75" customHeight="1" x14ac:dyDescent="0.25">
      <c r="A44" s="7">
        <v>4217</v>
      </c>
      <c r="B44" s="8" t="s">
        <v>397</v>
      </c>
      <c r="C44" s="7" t="s">
        <v>398</v>
      </c>
      <c r="D44" s="9">
        <f t="shared" si="2"/>
        <v>0</v>
      </c>
      <c r="E44" s="9">
        <v>0</v>
      </c>
      <c r="F44" s="9" t="s">
        <v>23</v>
      </c>
      <c r="G44" s="9">
        <f t="shared" si="3"/>
        <v>0</v>
      </c>
      <c r="H44" s="9">
        <v>0</v>
      </c>
      <c r="I44" s="9" t="s">
        <v>23</v>
      </c>
      <c r="J44" s="9">
        <f t="shared" si="4"/>
        <v>0</v>
      </c>
      <c r="K44" s="9">
        <v>0</v>
      </c>
      <c r="L44" s="9" t="s">
        <v>23</v>
      </c>
    </row>
    <row r="45" spans="1:12" ht="39.950000000000003" customHeight="1" x14ac:dyDescent="0.25">
      <c r="A45" s="7">
        <v>4220</v>
      </c>
      <c r="B45" s="8" t="s">
        <v>399</v>
      </c>
      <c r="C45" s="7" t="s">
        <v>368</v>
      </c>
      <c r="D45" s="9">
        <f>SUM(D47:D49)</f>
        <v>0</v>
      </c>
      <c r="E45" s="9">
        <f>SUM(E47:E49)</f>
        <v>0</v>
      </c>
      <c r="F45" s="9" t="s">
        <v>23</v>
      </c>
      <c r="G45" s="9">
        <f>SUM(G47:G49)</f>
        <v>2000000</v>
      </c>
      <c r="H45" s="9">
        <f>SUM(H47:H49)</f>
        <v>2000000</v>
      </c>
      <c r="I45" s="9" t="s">
        <v>23</v>
      </c>
      <c r="J45" s="9">
        <f>SUM(J47:J49)</f>
        <v>0</v>
      </c>
      <c r="K45" s="9">
        <f>SUM(K47:K49)</f>
        <v>0</v>
      </c>
      <c r="L45" s="9" t="s">
        <v>23</v>
      </c>
    </row>
    <row r="46" spans="1:12" ht="27" customHeight="1" x14ac:dyDescent="0.25">
      <c r="A46" s="7"/>
      <c r="B46" s="8" t="s">
        <v>167</v>
      </c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27" customHeight="1" x14ac:dyDescent="0.25">
      <c r="A47" s="7">
        <v>4221</v>
      </c>
      <c r="B47" s="8" t="s">
        <v>400</v>
      </c>
      <c r="C47" s="7" t="s">
        <v>401</v>
      </c>
      <c r="D47" s="9">
        <f>SUM(E47,F47)</f>
        <v>0</v>
      </c>
      <c r="E47" s="9">
        <v>0</v>
      </c>
      <c r="F47" s="9" t="s">
        <v>23</v>
      </c>
      <c r="G47" s="9">
        <f>SUM(H47,I47)</f>
        <v>0</v>
      </c>
      <c r="H47" s="9">
        <v>0</v>
      </c>
      <c r="I47" s="9" t="s">
        <v>23</v>
      </c>
      <c r="J47" s="9">
        <f>SUM(K47,L47)</f>
        <v>0</v>
      </c>
      <c r="K47" s="9">
        <v>0</v>
      </c>
      <c r="L47" s="9" t="s">
        <v>23</v>
      </c>
    </row>
    <row r="48" spans="1:12" ht="27" customHeight="1" x14ac:dyDescent="0.25">
      <c r="A48" s="7">
        <v>4222</v>
      </c>
      <c r="B48" s="8" t="s">
        <v>402</v>
      </c>
      <c r="C48" s="7" t="s">
        <v>403</v>
      </c>
      <c r="D48" s="9">
        <f>SUM(E48,F48)</f>
        <v>0</v>
      </c>
      <c r="E48" s="9">
        <v>0</v>
      </c>
      <c r="F48" s="9" t="s">
        <v>23</v>
      </c>
      <c r="G48" s="9">
        <f>SUM(H48,I48)</f>
        <v>2000000</v>
      </c>
      <c r="H48" s="9">
        <v>2000000</v>
      </c>
      <c r="I48" s="9" t="s">
        <v>23</v>
      </c>
      <c r="J48" s="9">
        <f>SUM(K48,L48)</f>
        <v>0</v>
      </c>
      <c r="K48" s="9">
        <v>0</v>
      </c>
      <c r="L48" s="9" t="s">
        <v>23</v>
      </c>
    </row>
    <row r="49" spans="1:12" ht="27" customHeight="1" x14ac:dyDescent="0.25">
      <c r="A49" s="7">
        <v>4223</v>
      </c>
      <c r="B49" s="8" t="s">
        <v>404</v>
      </c>
      <c r="C49" s="7" t="s">
        <v>405</v>
      </c>
      <c r="D49" s="9">
        <f>SUM(E49,F49)</f>
        <v>0</v>
      </c>
      <c r="E49" s="9">
        <v>0</v>
      </c>
      <c r="F49" s="9" t="s">
        <v>23</v>
      </c>
      <c r="G49" s="9">
        <f>SUM(H49,I49)</f>
        <v>0</v>
      </c>
      <c r="H49" s="9">
        <v>0</v>
      </c>
      <c r="I49" s="9" t="s">
        <v>23</v>
      </c>
      <c r="J49" s="9">
        <f>SUM(K49,L49)</f>
        <v>0</v>
      </c>
      <c r="K49" s="9">
        <v>0</v>
      </c>
      <c r="L49" s="9" t="s">
        <v>23</v>
      </c>
    </row>
    <row r="50" spans="1:12" ht="52.5" customHeight="1" x14ac:dyDescent="0.25">
      <c r="A50" s="7">
        <v>4230</v>
      </c>
      <c r="B50" s="8" t="s">
        <v>406</v>
      </c>
      <c r="C50" s="7" t="s">
        <v>23</v>
      </c>
      <c r="D50" s="9">
        <f>SUM(D52:D59)</f>
        <v>63715146</v>
      </c>
      <c r="E50" s="9">
        <f>SUM(E52:E59)</f>
        <v>63715146</v>
      </c>
      <c r="F50" s="9" t="s">
        <v>23</v>
      </c>
      <c r="G50" s="9">
        <f>SUM(G52:G59)</f>
        <v>49965146</v>
      </c>
      <c r="H50" s="9">
        <f>SUM(H52:H59)</f>
        <v>49965146</v>
      </c>
      <c r="I50" s="9" t="s">
        <v>23</v>
      </c>
      <c r="J50" s="9">
        <f>SUM(J52:J59)</f>
        <v>39673462</v>
      </c>
      <c r="K50" s="9">
        <f>SUM(K52:K59)</f>
        <v>39673462</v>
      </c>
      <c r="L50" s="9" t="s">
        <v>23</v>
      </c>
    </row>
    <row r="51" spans="1:12" ht="25.5" customHeight="1" x14ac:dyDescent="0.25">
      <c r="A51" s="7"/>
      <c r="B51" s="8" t="s">
        <v>167</v>
      </c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25.5" customHeight="1" x14ac:dyDescent="0.25">
      <c r="A52" s="7">
        <v>4231</v>
      </c>
      <c r="B52" s="8" t="s">
        <v>407</v>
      </c>
      <c r="C52" s="7" t="s">
        <v>408</v>
      </c>
      <c r="D52" s="9">
        <f t="shared" ref="D52:D59" si="5">SUM(E52,F52)</f>
        <v>0</v>
      </c>
      <c r="E52" s="9">
        <v>0</v>
      </c>
      <c r="F52" s="9" t="s">
        <v>23</v>
      </c>
      <c r="G52" s="9">
        <f t="shared" ref="G52:G59" si="6">SUM(H52,I52)</f>
        <v>0</v>
      </c>
      <c r="H52" s="9">
        <v>0</v>
      </c>
      <c r="I52" s="9" t="s">
        <v>23</v>
      </c>
      <c r="J52" s="9">
        <f t="shared" ref="J52:J59" si="7">SUM(K52,L52)</f>
        <v>0</v>
      </c>
      <c r="K52" s="9">
        <v>0</v>
      </c>
      <c r="L52" s="9" t="s">
        <v>23</v>
      </c>
    </row>
    <row r="53" spans="1:12" ht="25.5" customHeight="1" x14ac:dyDescent="0.25">
      <c r="A53" s="7">
        <v>4232</v>
      </c>
      <c r="B53" s="8" t="s">
        <v>409</v>
      </c>
      <c r="C53" s="7" t="s">
        <v>410</v>
      </c>
      <c r="D53" s="9">
        <f t="shared" si="5"/>
        <v>4500000</v>
      </c>
      <c r="E53" s="9">
        <v>4500000</v>
      </c>
      <c r="F53" s="9" t="s">
        <v>23</v>
      </c>
      <c r="G53" s="9">
        <f t="shared" si="6"/>
        <v>3000000</v>
      </c>
      <c r="H53" s="9">
        <v>3000000</v>
      </c>
      <c r="I53" s="9" t="s">
        <v>23</v>
      </c>
      <c r="J53" s="9">
        <f t="shared" si="7"/>
        <v>2428800</v>
      </c>
      <c r="K53" s="9">
        <v>2428800</v>
      </c>
      <c r="L53" s="9" t="s">
        <v>23</v>
      </c>
    </row>
    <row r="54" spans="1:12" ht="25.5" customHeight="1" x14ac:dyDescent="0.25">
      <c r="A54" s="7">
        <v>4233</v>
      </c>
      <c r="B54" s="8" t="s">
        <v>411</v>
      </c>
      <c r="C54" s="7" t="s">
        <v>412</v>
      </c>
      <c r="D54" s="9">
        <f t="shared" si="5"/>
        <v>0</v>
      </c>
      <c r="E54" s="9">
        <v>0</v>
      </c>
      <c r="F54" s="9" t="s">
        <v>23</v>
      </c>
      <c r="G54" s="9">
        <f t="shared" si="6"/>
        <v>0</v>
      </c>
      <c r="H54" s="9">
        <v>0</v>
      </c>
      <c r="I54" s="9" t="s">
        <v>23</v>
      </c>
      <c r="J54" s="9">
        <f t="shared" si="7"/>
        <v>0</v>
      </c>
      <c r="K54" s="9">
        <v>0</v>
      </c>
      <c r="L54" s="9" t="s">
        <v>23</v>
      </c>
    </row>
    <row r="55" spans="1:12" ht="25.5" customHeight="1" x14ac:dyDescent="0.25">
      <c r="A55" s="7">
        <v>4234</v>
      </c>
      <c r="B55" s="8" t="s">
        <v>413</v>
      </c>
      <c r="C55" s="7" t="s">
        <v>414</v>
      </c>
      <c r="D55" s="9">
        <f t="shared" si="5"/>
        <v>2500000</v>
      </c>
      <c r="E55" s="9">
        <v>2500000</v>
      </c>
      <c r="F55" s="9" t="s">
        <v>23</v>
      </c>
      <c r="G55" s="9">
        <f t="shared" si="6"/>
        <v>1850000</v>
      </c>
      <c r="H55" s="9">
        <v>1850000</v>
      </c>
      <c r="I55" s="9" t="s">
        <v>23</v>
      </c>
      <c r="J55" s="9">
        <f t="shared" si="7"/>
        <v>1196710</v>
      </c>
      <c r="K55" s="9">
        <v>1196710</v>
      </c>
      <c r="L55" s="9" t="s">
        <v>23</v>
      </c>
    </row>
    <row r="56" spans="1:12" ht="25.5" customHeight="1" x14ac:dyDescent="0.25">
      <c r="A56" s="7">
        <v>4235</v>
      </c>
      <c r="B56" s="8" t="s">
        <v>415</v>
      </c>
      <c r="C56" s="7" t="s">
        <v>416</v>
      </c>
      <c r="D56" s="9">
        <f t="shared" si="5"/>
        <v>2000000</v>
      </c>
      <c r="E56" s="9">
        <v>2000000</v>
      </c>
      <c r="F56" s="9" t="s">
        <v>23</v>
      </c>
      <c r="G56" s="9">
        <f t="shared" si="6"/>
        <v>2000000</v>
      </c>
      <c r="H56" s="9">
        <v>2000000</v>
      </c>
      <c r="I56" s="9" t="s">
        <v>23</v>
      </c>
      <c r="J56" s="9">
        <f t="shared" si="7"/>
        <v>0</v>
      </c>
      <c r="K56" s="9">
        <v>0</v>
      </c>
      <c r="L56" s="9" t="s">
        <v>23</v>
      </c>
    </row>
    <row r="57" spans="1:12" ht="25.5" customHeight="1" x14ac:dyDescent="0.25">
      <c r="A57" s="7">
        <v>4236</v>
      </c>
      <c r="B57" s="8" t="s">
        <v>417</v>
      </c>
      <c r="C57" s="7" t="s">
        <v>418</v>
      </c>
      <c r="D57" s="9">
        <f t="shared" si="5"/>
        <v>0</v>
      </c>
      <c r="E57" s="9">
        <v>0</v>
      </c>
      <c r="F57" s="9" t="s">
        <v>23</v>
      </c>
      <c r="G57" s="9">
        <f t="shared" si="6"/>
        <v>0</v>
      </c>
      <c r="H57" s="9">
        <v>0</v>
      </c>
      <c r="I57" s="9" t="s">
        <v>23</v>
      </c>
      <c r="J57" s="9">
        <f t="shared" si="7"/>
        <v>0</v>
      </c>
      <c r="K57" s="9">
        <v>0</v>
      </c>
      <c r="L57" s="9" t="s">
        <v>23</v>
      </c>
    </row>
    <row r="58" spans="1:12" ht="30.75" customHeight="1" x14ac:dyDescent="0.25">
      <c r="A58" s="7">
        <v>4237</v>
      </c>
      <c r="B58" s="8" t="s">
        <v>419</v>
      </c>
      <c r="C58" s="7" t="s">
        <v>420</v>
      </c>
      <c r="D58" s="9">
        <f t="shared" si="5"/>
        <v>0</v>
      </c>
      <c r="E58" s="9">
        <v>0</v>
      </c>
      <c r="F58" s="9" t="s">
        <v>23</v>
      </c>
      <c r="G58" s="9">
        <f t="shared" si="6"/>
        <v>0</v>
      </c>
      <c r="H58" s="9">
        <v>0</v>
      </c>
      <c r="I58" s="9" t="s">
        <v>23</v>
      </c>
      <c r="J58" s="9">
        <f t="shared" si="7"/>
        <v>0</v>
      </c>
      <c r="K58" s="9">
        <v>0</v>
      </c>
      <c r="L58" s="9" t="s">
        <v>23</v>
      </c>
    </row>
    <row r="59" spans="1:12" ht="30.75" customHeight="1" x14ac:dyDescent="0.25">
      <c r="A59" s="7">
        <v>4238</v>
      </c>
      <c r="B59" s="8" t="s">
        <v>421</v>
      </c>
      <c r="C59" s="7" t="s">
        <v>422</v>
      </c>
      <c r="D59" s="9">
        <f t="shared" si="5"/>
        <v>54715146</v>
      </c>
      <c r="E59" s="9">
        <v>54715146</v>
      </c>
      <c r="F59" s="9" t="s">
        <v>23</v>
      </c>
      <c r="G59" s="9">
        <f t="shared" si="6"/>
        <v>43115146</v>
      </c>
      <c r="H59" s="9">
        <v>43115146</v>
      </c>
      <c r="I59" s="9" t="s">
        <v>23</v>
      </c>
      <c r="J59" s="9">
        <f t="shared" si="7"/>
        <v>36047952</v>
      </c>
      <c r="K59" s="9">
        <v>36047952</v>
      </c>
      <c r="L59" s="9" t="s">
        <v>23</v>
      </c>
    </row>
    <row r="60" spans="1:12" ht="30.75" customHeight="1" x14ac:dyDescent="0.25">
      <c r="A60" s="7">
        <v>4240</v>
      </c>
      <c r="B60" s="8" t="s">
        <v>423</v>
      </c>
      <c r="C60" s="7" t="s">
        <v>368</v>
      </c>
      <c r="D60" s="9">
        <f>SUM(D62)</f>
        <v>6383140</v>
      </c>
      <c r="E60" s="9">
        <f>SUM(E62)</f>
        <v>6383140</v>
      </c>
      <c r="F60" s="9" t="s">
        <v>23</v>
      </c>
      <c r="G60" s="9">
        <f>SUM(G62)</f>
        <v>22285887</v>
      </c>
      <c r="H60" s="9">
        <f>SUM(H62)</f>
        <v>22285887</v>
      </c>
      <c r="I60" s="9" t="s">
        <v>23</v>
      </c>
      <c r="J60" s="9">
        <f>SUM(J62)</f>
        <v>21057988</v>
      </c>
      <c r="K60" s="9">
        <f>SUM(K62)</f>
        <v>21057988</v>
      </c>
      <c r="L60" s="9" t="s">
        <v>23</v>
      </c>
    </row>
    <row r="61" spans="1:12" ht="30.75" customHeight="1" x14ac:dyDescent="0.25">
      <c r="A61" s="7"/>
      <c r="B61" s="8" t="s">
        <v>167</v>
      </c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30.75" customHeight="1" x14ac:dyDescent="0.25">
      <c r="A62" s="7">
        <v>4241</v>
      </c>
      <c r="B62" s="8" t="s">
        <v>424</v>
      </c>
      <c r="C62" s="7" t="s">
        <v>425</v>
      </c>
      <c r="D62" s="9">
        <f>SUM(E62,F62)</f>
        <v>6383140</v>
      </c>
      <c r="E62" s="9">
        <v>6383140</v>
      </c>
      <c r="F62" s="9" t="s">
        <v>23</v>
      </c>
      <c r="G62" s="9">
        <f>SUM(H62,I62)</f>
        <v>22285887</v>
      </c>
      <c r="H62" s="9">
        <v>22285887</v>
      </c>
      <c r="I62" s="9" t="s">
        <v>23</v>
      </c>
      <c r="J62" s="9">
        <f>SUM(K62,L62)</f>
        <v>21057988</v>
      </c>
      <c r="K62" s="9">
        <v>21057988</v>
      </c>
      <c r="L62" s="9" t="s">
        <v>23</v>
      </c>
    </row>
    <row r="63" spans="1:12" ht="30.75" customHeight="1" x14ac:dyDescent="0.25">
      <c r="A63" s="7">
        <v>4250</v>
      </c>
      <c r="B63" s="8" t="s">
        <v>426</v>
      </c>
      <c r="C63" s="7" t="s">
        <v>368</v>
      </c>
      <c r="D63" s="9">
        <f>SUM(D65:D66)</f>
        <v>33700000</v>
      </c>
      <c r="E63" s="9">
        <f>SUM(E65:E66)</f>
        <v>33700000</v>
      </c>
      <c r="F63" s="9" t="s">
        <v>23</v>
      </c>
      <c r="G63" s="9">
        <f>SUM(G65:G66)</f>
        <v>18700000</v>
      </c>
      <c r="H63" s="9">
        <f>SUM(H65:H66)</f>
        <v>18700000</v>
      </c>
      <c r="I63" s="9" t="s">
        <v>23</v>
      </c>
      <c r="J63" s="9">
        <f>SUM(J65:J66)</f>
        <v>2215800</v>
      </c>
      <c r="K63" s="9">
        <f>SUM(K65:K66)</f>
        <v>2215800</v>
      </c>
      <c r="L63" s="9" t="s">
        <v>23</v>
      </c>
    </row>
    <row r="64" spans="1:12" ht="30.75" customHeight="1" x14ac:dyDescent="0.25">
      <c r="A64" s="7"/>
      <c r="B64" s="8" t="s">
        <v>167</v>
      </c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30.75" customHeight="1" x14ac:dyDescent="0.25">
      <c r="A65" s="7">
        <v>4251</v>
      </c>
      <c r="B65" s="8" t="s">
        <v>427</v>
      </c>
      <c r="C65" s="7" t="s">
        <v>428</v>
      </c>
      <c r="D65" s="9">
        <f>SUM(E65,F65)</f>
        <v>30000000</v>
      </c>
      <c r="E65" s="9">
        <v>30000000</v>
      </c>
      <c r="F65" s="9" t="s">
        <v>23</v>
      </c>
      <c r="G65" s="9">
        <f>SUM(H65,I65)</f>
        <v>15000000</v>
      </c>
      <c r="H65" s="9">
        <v>15000000</v>
      </c>
      <c r="I65" s="9" t="s">
        <v>23</v>
      </c>
      <c r="J65" s="9">
        <f>SUM(K65,L65)</f>
        <v>1948800</v>
      </c>
      <c r="K65" s="9">
        <v>1948800</v>
      </c>
      <c r="L65" s="9" t="s">
        <v>23</v>
      </c>
    </row>
    <row r="66" spans="1:12" ht="30.75" customHeight="1" x14ac:dyDescent="0.25">
      <c r="A66" s="7">
        <v>4252</v>
      </c>
      <c r="B66" s="8" t="s">
        <v>429</v>
      </c>
      <c r="C66" s="7" t="s">
        <v>430</v>
      </c>
      <c r="D66" s="9">
        <f>SUM(E66,F66)</f>
        <v>3700000</v>
      </c>
      <c r="E66" s="9">
        <v>3700000</v>
      </c>
      <c r="F66" s="9" t="s">
        <v>23</v>
      </c>
      <c r="G66" s="9">
        <f>SUM(H66,I66)</f>
        <v>3700000</v>
      </c>
      <c r="H66" s="9">
        <v>3700000</v>
      </c>
      <c r="I66" s="9" t="s">
        <v>23</v>
      </c>
      <c r="J66" s="9">
        <f>SUM(K66,L66)</f>
        <v>267000</v>
      </c>
      <c r="K66" s="9">
        <v>267000</v>
      </c>
      <c r="L66" s="9" t="s">
        <v>23</v>
      </c>
    </row>
    <row r="67" spans="1:12" ht="30.75" customHeight="1" x14ac:dyDescent="0.25">
      <c r="A67" s="7">
        <v>4260</v>
      </c>
      <c r="B67" s="8" t="s">
        <v>431</v>
      </c>
      <c r="C67" s="7" t="s">
        <v>368</v>
      </c>
      <c r="D67" s="9">
        <f>SUM(D69:D76)</f>
        <v>213308174.09999999</v>
      </c>
      <c r="E67" s="9">
        <f>SUM(E69:E76)</f>
        <v>213308174.09999999</v>
      </c>
      <c r="F67" s="9" t="s">
        <v>23</v>
      </c>
      <c r="G67" s="9">
        <f>SUM(G69:G76)</f>
        <v>90685058.099999994</v>
      </c>
      <c r="H67" s="9">
        <f>SUM(H69:H76)</f>
        <v>90685058.099999994</v>
      </c>
      <c r="I67" s="9" t="s">
        <v>23</v>
      </c>
      <c r="J67" s="9">
        <f>SUM(J69:J76)</f>
        <v>83319674.799999997</v>
      </c>
      <c r="K67" s="9">
        <f>SUM(K69:K76)</f>
        <v>83319674.799999997</v>
      </c>
      <c r="L67" s="9" t="s">
        <v>23</v>
      </c>
    </row>
    <row r="68" spans="1:12" ht="30.75" customHeight="1" x14ac:dyDescent="0.25">
      <c r="A68" s="7"/>
      <c r="B68" s="8" t="s">
        <v>167</v>
      </c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30.75" customHeight="1" x14ac:dyDescent="0.25">
      <c r="A69" s="7">
        <v>4261</v>
      </c>
      <c r="B69" s="8" t="s">
        <v>432</v>
      </c>
      <c r="C69" s="7" t="s">
        <v>433</v>
      </c>
      <c r="D69" s="9">
        <f t="shared" ref="D69:D76" si="8">SUM(E69,F69)</f>
        <v>10138500</v>
      </c>
      <c r="E69" s="9">
        <v>10138500</v>
      </c>
      <c r="F69" s="9" t="s">
        <v>23</v>
      </c>
      <c r="G69" s="9">
        <f t="shared" ref="G69:G76" si="9">SUM(H69,I69)</f>
        <v>7138500</v>
      </c>
      <c r="H69" s="9">
        <v>7138500</v>
      </c>
      <c r="I69" s="9" t="s">
        <v>23</v>
      </c>
      <c r="J69" s="9">
        <f t="shared" ref="J69:J76" si="10">SUM(K69,L69)</f>
        <v>6878834</v>
      </c>
      <c r="K69" s="9">
        <v>6878834</v>
      </c>
      <c r="L69" s="9" t="s">
        <v>23</v>
      </c>
    </row>
    <row r="70" spans="1:12" ht="30.75" customHeight="1" x14ac:dyDescent="0.25">
      <c r="A70" s="7">
        <v>4262</v>
      </c>
      <c r="B70" s="8" t="s">
        <v>434</v>
      </c>
      <c r="C70" s="7" t="s">
        <v>435</v>
      </c>
      <c r="D70" s="9">
        <f t="shared" si="8"/>
        <v>0</v>
      </c>
      <c r="E70" s="9">
        <v>0</v>
      </c>
      <c r="F70" s="9" t="s">
        <v>23</v>
      </c>
      <c r="G70" s="9">
        <f t="shared" si="9"/>
        <v>0</v>
      </c>
      <c r="H70" s="9">
        <v>0</v>
      </c>
      <c r="I70" s="9" t="s">
        <v>23</v>
      </c>
      <c r="J70" s="9">
        <f t="shared" si="10"/>
        <v>0</v>
      </c>
      <c r="K70" s="9">
        <v>0</v>
      </c>
      <c r="L70" s="9" t="s">
        <v>23</v>
      </c>
    </row>
    <row r="71" spans="1:12" ht="30.75" customHeight="1" x14ac:dyDescent="0.25">
      <c r="A71" s="7">
        <v>4263</v>
      </c>
      <c r="B71" s="8" t="s">
        <v>436</v>
      </c>
      <c r="C71" s="7" t="s">
        <v>437</v>
      </c>
      <c r="D71" s="9">
        <f t="shared" si="8"/>
        <v>0</v>
      </c>
      <c r="E71" s="9">
        <v>0</v>
      </c>
      <c r="F71" s="9" t="s">
        <v>23</v>
      </c>
      <c r="G71" s="9">
        <f t="shared" si="9"/>
        <v>0</v>
      </c>
      <c r="H71" s="9">
        <v>0</v>
      </c>
      <c r="I71" s="9" t="s">
        <v>23</v>
      </c>
      <c r="J71" s="9">
        <f t="shared" si="10"/>
        <v>0</v>
      </c>
      <c r="K71" s="9">
        <v>0</v>
      </c>
      <c r="L71" s="9" t="s">
        <v>23</v>
      </c>
    </row>
    <row r="72" spans="1:12" ht="30.75" customHeight="1" x14ac:dyDescent="0.25">
      <c r="A72" s="7">
        <v>4264</v>
      </c>
      <c r="B72" s="8" t="s">
        <v>438</v>
      </c>
      <c r="C72" s="7" t="s">
        <v>439</v>
      </c>
      <c r="D72" s="9">
        <f t="shared" si="8"/>
        <v>51263500</v>
      </c>
      <c r="E72" s="9">
        <v>51263500</v>
      </c>
      <c r="F72" s="9" t="s">
        <v>23</v>
      </c>
      <c r="G72" s="9">
        <f t="shared" si="9"/>
        <v>51913500</v>
      </c>
      <c r="H72" s="9">
        <v>51913500</v>
      </c>
      <c r="I72" s="9" t="s">
        <v>23</v>
      </c>
      <c r="J72" s="9">
        <f t="shared" si="10"/>
        <v>51887950.100000001</v>
      </c>
      <c r="K72" s="9">
        <v>51887950.100000001</v>
      </c>
      <c r="L72" s="9" t="s">
        <v>23</v>
      </c>
    </row>
    <row r="73" spans="1:12" ht="30.75" customHeight="1" x14ac:dyDescent="0.25">
      <c r="A73" s="7">
        <v>4265</v>
      </c>
      <c r="B73" s="8" t="s">
        <v>440</v>
      </c>
      <c r="C73" s="7" t="s">
        <v>441</v>
      </c>
      <c r="D73" s="9">
        <f t="shared" si="8"/>
        <v>0</v>
      </c>
      <c r="E73" s="9">
        <v>0</v>
      </c>
      <c r="F73" s="9" t="s">
        <v>23</v>
      </c>
      <c r="G73" s="9">
        <f t="shared" si="9"/>
        <v>0</v>
      </c>
      <c r="H73" s="9">
        <v>0</v>
      </c>
      <c r="I73" s="9" t="s">
        <v>23</v>
      </c>
      <c r="J73" s="9">
        <f t="shared" si="10"/>
        <v>0</v>
      </c>
      <c r="K73" s="9">
        <v>0</v>
      </c>
      <c r="L73" s="9" t="s">
        <v>23</v>
      </c>
    </row>
    <row r="74" spans="1:12" ht="30.75" customHeight="1" x14ac:dyDescent="0.25">
      <c r="A74" s="7">
        <v>4266</v>
      </c>
      <c r="B74" s="8" t="s">
        <v>442</v>
      </c>
      <c r="C74" s="7" t="s">
        <v>443</v>
      </c>
      <c r="D74" s="9">
        <f t="shared" si="8"/>
        <v>0</v>
      </c>
      <c r="E74" s="9">
        <v>0</v>
      </c>
      <c r="F74" s="9" t="s">
        <v>23</v>
      </c>
      <c r="G74" s="9">
        <f t="shared" si="9"/>
        <v>0</v>
      </c>
      <c r="H74" s="9">
        <v>0</v>
      </c>
      <c r="I74" s="9" t="s">
        <v>23</v>
      </c>
      <c r="J74" s="9">
        <f t="shared" si="10"/>
        <v>0</v>
      </c>
      <c r="K74" s="9">
        <v>0</v>
      </c>
      <c r="L74" s="9" t="s">
        <v>23</v>
      </c>
    </row>
    <row r="75" spans="1:12" ht="25.5" customHeight="1" x14ac:dyDescent="0.25">
      <c r="A75" s="7">
        <v>4267</v>
      </c>
      <c r="B75" s="8" t="s">
        <v>444</v>
      </c>
      <c r="C75" s="7" t="s">
        <v>445</v>
      </c>
      <c r="D75" s="9">
        <f t="shared" si="8"/>
        <v>117906174.09999999</v>
      </c>
      <c r="E75" s="9">
        <v>117906174.09999999</v>
      </c>
      <c r="F75" s="9" t="s">
        <v>23</v>
      </c>
      <c r="G75" s="9">
        <f t="shared" si="9"/>
        <v>14633058.1</v>
      </c>
      <c r="H75" s="9">
        <v>14633058.1</v>
      </c>
      <c r="I75" s="9" t="s">
        <v>23</v>
      </c>
      <c r="J75" s="9">
        <f t="shared" si="10"/>
        <v>12440090.699999999</v>
      </c>
      <c r="K75" s="9">
        <v>12440090.699999999</v>
      </c>
      <c r="L75" s="9" t="s">
        <v>23</v>
      </c>
    </row>
    <row r="76" spans="1:12" ht="25.5" customHeight="1" x14ac:dyDescent="0.25">
      <c r="A76" s="7">
        <v>4268</v>
      </c>
      <c r="B76" s="8" t="s">
        <v>446</v>
      </c>
      <c r="C76" s="7" t="s">
        <v>447</v>
      </c>
      <c r="D76" s="9">
        <f t="shared" si="8"/>
        <v>34000000</v>
      </c>
      <c r="E76" s="9">
        <v>34000000</v>
      </c>
      <c r="F76" s="9" t="s">
        <v>23</v>
      </c>
      <c r="G76" s="9">
        <f t="shared" si="9"/>
        <v>17000000</v>
      </c>
      <c r="H76" s="9">
        <v>17000000</v>
      </c>
      <c r="I76" s="9" t="s">
        <v>23</v>
      </c>
      <c r="J76" s="9">
        <f t="shared" si="10"/>
        <v>12112800</v>
      </c>
      <c r="K76" s="9">
        <v>12112800</v>
      </c>
      <c r="L76" s="9" t="s">
        <v>23</v>
      </c>
    </row>
    <row r="77" spans="1:12" ht="25.5" customHeight="1" x14ac:dyDescent="0.25">
      <c r="A77" s="7">
        <v>4300</v>
      </c>
      <c r="B77" s="8" t="s">
        <v>448</v>
      </c>
      <c r="C77" s="7" t="s">
        <v>368</v>
      </c>
      <c r="D77" s="9">
        <f>SUM(D79,D83,D87)</f>
        <v>0</v>
      </c>
      <c r="E77" s="9">
        <f>SUM(E79,E83,E87)</f>
        <v>0</v>
      </c>
      <c r="F77" s="9" t="s">
        <v>23</v>
      </c>
      <c r="G77" s="9">
        <f>SUM(G79,G83,G87)</f>
        <v>0</v>
      </c>
      <c r="H77" s="9">
        <f>SUM(H79,H83,H87)</f>
        <v>0</v>
      </c>
      <c r="I77" s="9" t="s">
        <v>23</v>
      </c>
      <c r="J77" s="9">
        <f>SUM(J79,J83,J87)</f>
        <v>0</v>
      </c>
      <c r="K77" s="9">
        <f>SUM(K79,K83,K87)</f>
        <v>0</v>
      </c>
      <c r="L77" s="9" t="s">
        <v>23</v>
      </c>
    </row>
    <row r="78" spans="1:12" ht="25.5" customHeight="1" x14ac:dyDescent="0.25">
      <c r="A78" s="7"/>
      <c r="B78" s="8" t="s">
        <v>366</v>
      </c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25.5" customHeight="1" x14ac:dyDescent="0.25">
      <c r="A79" s="7">
        <v>4310</v>
      </c>
      <c r="B79" s="8" t="s">
        <v>449</v>
      </c>
      <c r="C79" s="7" t="s">
        <v>368</v>
      </c>
      <c r="D79" s="9">
        <f>SUM(D81:D82)</f>
        <v>0</v>
      </c>
      <c r="E79" s="9">
        <f>SUM(E81:E82)</f>
        <v>0</v>
      </c>
      <c r="F79" s="9" t="s">
        <v>23</v>
      </c>
      <c r="G79" s="9">
        <f>SUM(G81:G82)</f>
        <v>0</v>
      </c>
      <c r="H79" s="9">
        <f>SUM(H81:H82)</f>
        <v>0</v>
      </c>
      <c r="I79" s="9" t="s">
        <v>23</v>
      </c>
      <c r="J79" s="9">
        <f>SUM(J81:J82)</f>
        <v>0</v>
      </c>
      <c r="K79" s="9">
        <f>SUM(K81:K82)</f>
        <v>0</v>
      </c>
      <c r="L79" s="9" t="s">
        <v>23</v>
      </c>
    </row>
    <row r="80" spans="1:12" ht="25.5" customHeight="1" x14ac:dyDescent="0.25">
      <c r="A80" s="7"/>
      <c r="B80" s="8" t="s">
        <v>167</v>
      </c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25.5" customHeight="1" x14ac:dyDescent="0.25">
      <c r="A81" s="7">
        <v>4311</v>
      </c>
      <c r="B81" s="8" t="s">
        <v>450</v>
      </c>
      <c r="C81" s="7" t="s">
        <v>451</v>
      </c>
      <c r="D81" s="9">
        <f>SUM(E81,F81)</f>
        <v>0</v>
      </c>
      <c r="E81" s="9">
        <v>0</v>
      </c>
      <c r="F81" s="9" t="s">
        <v>23</v>
      </c>
      <c r="G81" s="9">
        <f>SUM(H81,I81)</f>
        <v>0</v>
      </c>
      <c r="H81" s="9">
        <v>0</v>
      </c>
      <c r="I81" s="9" t="s">
        <v>23</v>
      </c>
      <c r="J81" s="9">
        <f>SUM(K81,L81)</f>
        <v>0</v>
      </c>
      <c r="K81" s="9">
        <v>0</v>
      </c>
      <c r="L81" s="9" t="s">
        <v>23</v>
      </c>
    </row>
    <row r="82" spans="1:12" ht="25.5" customHeight="1" x14ac:dyDescent="0.25">
      <c r="A82" s="7">
        <v>4312</v>
      </c>
      <c r="B82" s="8" t="s">
        <v>452</v>
      </c>
      <c r="C82" s="7" t="s">
        <v>453</v>
      </c>
      <c r="D82" s="9">
        <f>SUM(E82,F82)</f>
        <v>0</v>
      </c>
      <c r="E82" s="9">
        <v>0</v>
      </c>
      <c r="F82" s="9" t="s">
        <v>23</v>
      </c>
      <c r="G82" s="9">
        <f>SUM(H82,I82)</f>
        <v>0</v>
      </c>
      <c r="H82" s="9">
        <v>0</v>
      </c>
      <c r="I82" s="9" t="s">
        <v>23</v>
      </c>
      <c r="J82" s="9">
        <f>SUM(K82,L82)</f>
        <v>0</v>
      </c>
      <c r="K82" s="9">
        <v>0</v>
      </c>
      <c r="L82" s="9" t="s">
        <v>23</v>
      </c>
    </row>
    <row r="83" spans="1:12" ht="25.5" customHeight="1" x14ac:dyDescent="0.25">
      <c r="A83" s="7">
        <v>4320</v>
      </c>
      <c r="B83" s="8" t="s">
        <v>454</v>
      </c>
      <c r="C83" s="7" t="s">
        <v>368</v>
      </c>
      <c r="D83" s="9">
        <f>SUM(D85:D86)</f>
        <v>0</v>
      </c>
      <c r="E83" s="9">
        <f>SUM(E85:E86)</f>
        <v>0</v>
      </c>
      <c r="F83" s="9" t="s">
        <v>23</v>
      </c>
      <c r="G83" s="9">
        <f>SUM(G85:G86)</f>
        <v>0</v>
      </c>
      <c r="H83" s="9">
        <f>SUM(H85:H86)</f>
        <v>0</v>
      </c>
      <c r="I83" s="9" t="s">
        <v>23</v>
      </c>
      <c r="J83" s="9">
        <f>SUM(J85:J86)</f>
        <v>0</v>
      </c>
      <c r="K83" s="9">
        <f>SUM(K85:K86)</f>
        <v>0</v>
      </c>
      <c r="L83" s="9" t="s">
        <v>23</v>
      </c>
    </row>
    <row r="84" spans="1:12" ht="31.5" customHeight="1" x14ac:dyDescent="0.25">
      <c r="A84" s="7"/>
      <c r="B84" s="8" t="s">
        <v>167</v>
      </c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31.5" customHeight="1" x14ac:dyDescent="0.25">
      <c r="A85" s="7">
        <v>4321</v>
      </c>
      <c r="B85" s="8" t="s">
        <v>455</v>
      </c>
      <c r="C85" s="7" t="s">
        <v>456</v>
      </c>
      <c r="D85" s="9">
        <f>SUM(E85,F85)</f>
        <v>0</v>
      </c>
      <c r="E85" s="9">
        <v>0</v>
      </c>
      <c r="F85" s="9" t="s">
        <v>23</v>
      </c>
      <c r="G85" s="9">
        <f>SUM(H85,I85)</f>
        <v>0</v>
      </c>
      <c r="H85" s="9">
        <v>0</v>
      </c>
      <c r="I85" s="9" t="s">
        <v>23</v>
      </c>
      <c r="J85" s="9">
        <f>SUM(K85,L85)</f>
        <v>0</v>
      </c>
      <c r="K85" s="9">
        <v>0</v>
      </c>
      <c r="L85" s="9" t="s">
        <v>23</v>
      </c>
    </row>
    <row r="86" spans="1:12" ht="31.5" customHeight="1" x14ac:dyDescent="0.25">
      <c r="A86" s="7">
        <v>4322</v>
      </c>
      <c r="B86" s="8" t="s">
        <v>457</v>
      </c>
      <c r="C86" s="7" t="s">
        <v>458</v>
      </c>
      <c r="D86" s="9">
        <f>SUM(E86,F86)</f>
        <v>0</v>
      </c>
      <c r="E86" s="9">
        <v>0</v>
      </c>
      <c r="F86" s="9" t="s">
        <v>23</v>
      </c>
      <c r="G86" s="9">
        <f>SUM(H86,I86)</f>
        <v>0</v>
      </c>
      <c r="H86" s="9">
        <v>0</v>
      </c>
      <c r="I86" s="9" t="s">
        <v>23</v>
      </c>
      <c r="J86" s="9">
        <f>SUM(K86,L86)</f>
        <v>0</v>
      </c>
      <c r="K86" s="9">
        <v>0</v>
      </c>
      <c r="L86" s="9" t="s">
        <v>23</v>
      </c>
    </row>
    <row r="87" spans="1:12" ht="31.5" customHeight="1" x14ac:dyDescent="0.25">
      <c r="A87" s="7">
        <v>4330</v>
      </c>
      <c r="B87" s="8" t="s">
        <v>459</v>
      </c>
      <c r="C87" s="7" t="s">
        <v>368</v>
      </c>
      <c r="D87" s="9">
        <f>SUM(D89:D91)</f>
        <v>0</v>
      </c>
      <c r="E87" s="9">
        <f>SUM(E89:E91)</f>
        <v>0</v>
      </c>
      <c r="F87" s="9" t="s">
        <v>23</v>
      </c>
      <c r="G87" s="9">
        <f>SUM(G89:G91)</f>
        <v>0</v>
      </c>
      <c r="H87" s="9">
        <f>SUM(H89:H91)</f>
        <v>0</v>
      </c>
      <c r="I87" s="9" t="s">
        <v>23</v>
      </c>
      <c r="J87" s="9">
        <f>SUM(J89:J91)</f>
        <v>0</v>
      </c>
      <c r="K87" s="9">
        <f>SUM(K89:K91)</f>
        <v>0</v>
      </c>
      <c r="L87" s="9" t="s">
        <v>23</v>
      </c>
    </row>
    <row r="88" spans="1:12" ht="31.5" customHeight="1" x14ac:dyDescent="0.25">
      <c r="A88" s="7"/>
      <c r="B88" s="8" t="s">
        <v>167</v>
      </c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31.5" customHeight="1" x14ac:dyDescent="0.25">
      <c r="A89" s="7">
        <v>4331</v>
      </c>
      <c r="B89" s="8" t="s">
        <v>460</v>
      </c>
      <c r="C89" s="7" t="s">
        <v>461</v>
      </c>
      <c r="D89" s="9">
        <f>SUM(E89,F89)</f>
        <v>0</v>
      </c>
      <c r="E89" s="9">
        <v>0</v>
      </c>
      <c r="F89" s="9" t="s">
        <v>23</v>
      </c>
      <c r="G89" s="9">
        <f>SUM(H89,I89)</f>
        <v>0</v>
      </c>
      <c r="H89" s="9">
        <v>0</v>
      </c>
      <c r="I89" s="9" t="s">
        <v>23</v>
      </c>
      <c r="J89" s="9">
        <f>SUM(K89,L89)</f>
        <v>0</v>
      </c>
      <c r="K89" s="9">
        <v>0</v>
      </c>
      <c r="L89" s="9" t="s">
        <v>23</v>
      </c>
    </row>
    <row r="90" spans="1:12" ht="31.5" customHeight="1" x14ac:dyDescent="0.25">
      <c r="A90" s="7">
        <v>4332</v>
      </c>
      <c r="B90" s="8" t="s">
        <v>462</v>
      </c>
      <c r="C90" s="7" t="s">
        <v>463</v>
      </c>
      <c r="D90" s="9">
        <f>SUM(E90,F90)</f>
        <v>0</v>
      </c>
      <c r="E90" s="9">
        <v>0</v>
      </c>
      <c r="F90" s="9" t="s">
        <v>23</v>
      </c>
      <c r="G90" s="9">
        <f>SUM(H90,I90)</f>
        <v>0</v>
      </c>
      <c r="H90" s="9">
        <v>0</v>
      </c>
      <c r="I90" s="9" t="s">
        <v>23</v>
      </c>
      <c r="J90" s="9">
        <f>SUM(K90,L90)</f>
        <v>0</v>
      </c>
      <c r="K90" s="9">
        <v>0</v>
      </c>
      <c r="L90" s="9" t="s">
        <v>23</v>
      </c>
    </row>
    <row r="91" spans="1:12" ht="31.5" customHeight="1" x14ac:dyDescent="0.25">
      <c r="A91" s="7">
        <v>4333</v>
      </c>
      <c r="B91" s="8" t="s">
        <v>464</v>
      </c>
      <c r="C91" s="7" t="s">
        <v>465</v>
      </c>
      <c r="D91" s="9">
        <f>SUM(E91,F91)</f>
        <v>0</v>
      </c>
      <c r="E91" s="9">
        <v>0</v>
      </c>
      <c r="F91" s="9" t="s">
        <v>23</v>
      </c>
      <c r="G91" s="9">
        <f>SUM(H91,I91)</f>
        <v>0</v>
      </c>
      <c r="H91" s="9">
        <v>0</v>
      </c>
      <c r="I91" s="9" t="s">
        <v>23</v>
      </c>
      <c r="J91" s="9">
        <f>SUM(K91,L91)</f>
        <v>0</v>
      </c>
      <c r="K91" s="9">
        <v>0</v>
      </c>
      <c r="L91" s="9" t="s">
        <v>23</v>
      </c>
    </row>
    <row r="92" spans="1:12" ht="31.5" customHeight="1" x14ac:dyDescent="0.25">
      <c r="A92" s="7">
        <v>4400</v>
      </c>
      <c r="B92" s="8" t="s">
        <v>466</v>
      </c>
      <c r="C92" s="7" t="s">
        <v>368</v>
      </c>
      <c r="D92" s="9">
        <f>SUM(D94,D98)</f>
        <v>1293912485</v>
      </c>
      <c r="E92" s="9">
        <f>SUM(E94,E98)</f>
        <v>1293912485</v>
      </c>
      <c r="F92" s="9" t="s">
        <v>23</v>
      </c>
      <c r="G92" s="9">
        <f>SUM(G94,G98)</f>
        <v>1612884388</v>
      </c>
      <c r="H92" s="9">
        <f>SUM(H94,H98)</f>
        <v>1612884388</v>
      </c>
      <c r="I92" s="9" t="s">
        <v>23</v>
      </c>
      <c r="J92" s="9">
        <f>SUM(J94,J98)</f>
        <v>1545360642.8</v>
      </c>
      <c r="K92" s="9">
        <f>SUM(K94,K98)</f>
        <v>1545360642.8</v>
      </c>
      <c r="L92" s="9" t="s">
        <v>23</v>
      </c>
    </row>
    <row r="93" spans="1:12" ht="31.5" customHeight="1" x14ac:dyDescent="0.25">
      <c r="A93" s="7"/>
      <c r="B93" s="8" t="s">
        <v>366</v>
      </c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47.25" customHeight="1" x14ac:dyDescent="0.25">
      <c r="A94" s="7">
        <v>4410</v>
      </c>
      <c r="B94" s="8" t="s">
        <v>467</v>
      </c>
      <c r="C94" s="7" t="s">
        <v>368</v>
      </c>
      <c r="D94" s="9">
        <f>SUM(D96:D97)</f>
        <v>1293912485</v>
      </c>
      <c r="E94" s="9">
        <f>SUM(E96:E97)</f>
        <v>1293912485</v>
      </c>
      <c r="F94" s="9" t="s">
        <v>23</v>
      </c>
      <c r="G94" s="9">
        <f>SUM(G96:G97)</f>
        <v>1612884388</v>
      </c>
      <c r="H94" s="9">
        <f>SUM(H96:H97)</f>
        <v>1612884388</v>
      </c>
      <c r="I94" s="9" t="s">
        <v>23</v>
      </c>
      <c r="J94" s="9">
        <f>SUM(J96:J97)</f>
        <v>1545360642.8</v>
      </c>
      <c r="K94" s="9">
        <f>SUM(K96:K97)</f>
        <v>1545360642.8</v>
      </c>
      <c r="L94" s="9" t="s">
        <v>23</v>
      </c>
    </row>
    <row r="95" spans="1:12" ht="26.25" customHeight="1" x14ac:dyDescent="0.25">
      <c r="A95" s="7"/>
      <c r="B95" s="8" t="s">
        <v>167</v>
      </c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39.950000000000003" customHeight="1" x14ac:dyDescent="0.25">
      <c r="A96" s="7">
        <v>4411</v>
      </c>
      <c r="B96" s="8" t="s">
        <v>468</v>
      </c>
      <c r="C96" s="7" t="s">
        <v>469</v>
      </c>
      <c r="D96" s="9">
        <f>SUM(E96,F96)</f>
        <v>1293912485</v>
      </c>
      <c r="E96" s="9">
        <v>1293912485</v>
      </c>
      <c r="F96" s="9" t="s">
        <v>23</v>
      </c>
      <c r="G96" s="9">
        <f>SUM(H96,I96)</f>
        <v>1612884388</v>
      </c>
      <c r="H96" s="9">
        <v>1612884388</v>
      </c>
      <c r="I96" s="9" t="s">
        <v>23</v>
      </c>
      <c r="J96" s="9">
        <f>SUM(K96,L96)</f>
        <v>1545360642.8</v>
      </c>
      <c r="K96" s="9">
        <v>1545360642.8</v>
      </c>
      <c r="L96" s="9" t="s">
        <v>23</v>
      </c>
    </row>
    <row r="97" spans="1:12" ht="39.950000000000003" customHeight="1" x14ac:dyDescent="0.25">
      <c r="A97" s="7">
        <v>4412</v>
      </c>
      <c r="B97" s="8" t="s">
        <v>470</v>
      </c>
      <c r="C97" s="7" t="s">
        <v>471</v>
      </c>
      <c r="D97" s="9">
        <f>SUM(E97,F97)</f>
        <v>0</v>
      </c>
      <c r="E97" s="9">
        <v>0</v>
      </c>
      <c r="F97" s="9" t="s">
        <v>23</v>
      </c>
      <c r="G97" s="9">
        <f>SUM(H97,I97)</f>
        <v>0</v>
      </c>
      <c r="H97" s="9">
        <v>0</v>
      </c>
      <c r="I97" s="9" t="s">
        <v>23</v>
      </c>
      <c r="J97" s="9">
        <f>SUM(K97,L97)</f>
        <v>0</v>
      </c>
      <c r="K97" s="9">
        <v>0</v>
      </c>
      <c r="L97" s="9" t="s">
        <v>23</v>
      </c>
    </row>
    <row r="98" spans="1:12" ht="53.25" customHeight="1" x14ac:dyDescent="0.25">
      <c r="A98" s="7">
        <v>4420</v>
      </c>
      <c r="B98" s="8" t="s">
        <v>472</v>
      </c>
      <c r="C98" s="7" t="s">
        <v>368</v>
      </c>
      <c r="D98" s="9">
        <f>SUM(D100:D101)</f>
        <v>0</v>
      </c>
      <c r="E98" s="9">
        <f>SUM(E100:E101)</f>
        <v>0</v>
      </c>
      <c r="F98" s="9" t="s">
        <v>23</v>
      </c>
      <c r="G98" s="9">
        <f>SUM(G100:G101)</f>
        <v>0</v>
      </c>
      <c r="H98" s="9">
        <f>SUM(H100:H101)</f>
        <v>0</v>
      </c>
      <c r="I98" s="9" t="s">
        <v>23</v>
      </c>
      <c r="J98" s="9">
        <f>SUM(J100:J101)</f>
        <v>0</v>
      </c>
      <c r="K98" s="9">
        <f>SUM(K100:K101)</f>
        <v>0</v>
      </c>
      <c r="L98" s="9" t="s">
        <v>23</v>
      </c>
    </row>
    <row r="99" spans="1:12" ht="31.5" customHeight="1" x14ac:dyDescent="0.25">
      <c r="A99" s="7"/>
      <c r="B99" s="8" t="s">
        <v>167</v>
      </c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31.5" customHeight="1" x14ac:dyDescent="0.25">
      <c r="A100" s="7">
        <v>4421</v>
      </c>
      <c r="B100" s="8" t="s">
        <v>473</v>
      </c>
      <c r="C100" s="7" t="s">
        <v>474</v>
      </c>
      <c r="D100" s="9">
        <f>SUM(E100,F100)</f>
        <v>0</v>
      </c>
      <c r="E100" s="9">
        <v>0</v>
      </c>
      <c r="F100" s="9" t="s">
        <v>23</v>
      </c>
      <c r="G100" s="9">
        <f>SUM(H100,I100)</f>
        <v>0</v>
      </c>
      <c r="H100" s="9">
        <v>0</v>
      </c>
      <c r="I100" s="9" t="s">
        <v>23</v>
      </c>
      <c r="J100" s="9">
        <f>SUM(K100,L100)</f>
        <v>0</v>
      </c>
      <c r="K100" s="9">
        <v>0</v>
      </c>
      <c r="L100" s="9" t="s">
        <v>23</v>
      </c>
    </row>
    <row r="101" spans="1:12" ht="31.5" customHeight="1" x14ac:dyDescent="0.25">
      <c r="A101" s="7">
        <v>4422</v>
      </c>
      <c r="B101" s="8" t="s">
        <v>475</v>
      </c>
      <c r="C101" s="7" t="s">
        <v>476</v>
      </c>
      <c r="D101" s="9">
        <f>SUM(E101,F101)</f>
        <v>0</v>
      </c>
      <c r="E101" s="9">
        <v>0</v>
      </c>
      <c r="F101" s="9" t="s">
        <v>23</v>
      </c>
      <c r="G101" s="9">
        <f>SUM(H101,I101)</f>
        <v>0</v>
      </c>
      <c r="H101" s="9">
        <v>0</v>
      </c>
      <c r="I101" s="9" t="s">
        <v>23</v>
      </c>
      <c r="J101" s="9">
        <f>SUM(K101,L101)</f>
        <v>0</v>
      </c>
      <c r="K101" s="9">
        <v>0</v>
      </c>
      <c r="L101" s="9" t="s">
        <v>23</v>
      </c>
    </row>
    <row r="102" spans="1:12" ht="31.5" customHeight="1" x14ac:dyDescent="0.25">
      <c r="A102" s="7">
        <v>4500</v>
      </c>
      <c r="B102" s="8" t="s">
        <v>477</v>
      </c>
      <c r="C102" s="7"/>
      <c r="D102" s="9">
        <f>SUM(D104,D108,D112,D120)</f>
        <v>20835218</v>
      </c>
      <c r="E102" s="9">
        <f>SUM(E104,E108,E112,E120)</f>
        <v>20835218</v>
      </c>
      <c r="F102" s="9" t="s">
        <v>23</v>
      </c>
      <c r="G102" s="9">
        <f>SUM(G104,G108,G112,G120)</f>
        <v>20842030</v>
      </c>
      <c r="H102" s="9">
        <f>SUM(H104,H108,H112,H120)</f>
        <v>20842030</v>
      </c>
      <c r="I102" s="9" t="s">
        <v>23</v>
      </c>
      <c r="J102" s="9">
        <f>SUM(J104,J108,J112,J120)</f>
        <v>16391797</v>
      </c>
      <c r="K102" s="9">
        <f>SUM(K104,K108,K112,K120)</f>
        <v>16391797</v>
      </c>
      <c r="L102" s="9" t="s">
        <v>23</v>
      </c>
    </row>
    <row r="103" spans="1:12" ht="31.5" customHeight="1" x14ac:dyDescent="0.25">
      <c r="A103" s="7"/>
      <c r="B103" s="8" t="s">
        <v>366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31.5" customHeight="1" x14ac:dyDescent="0.25">
      <c r="A104" s="7">
        <v>4510</v>
      </c>
      <c r="B104" s="8" t="s">
        <v>478</v>
      </c>
      <c r="C104" s="7" t="s">
        <v>368</v>
      </c>
      <c r="D104" s="9">
        <f>SUM(D106:D107)</f>
        <v>0</v>
      </c>
      <c r="E104" s="9">
        <f>SUM(E106:E107)</f>
        <v>0</v>
      </c>
      <c r="F104" s="9" t="s">
        <v>23</v>
      </c>
      <c r="G104" s="9">
        <f>SUM(G106:G107)</f>
        <v>0</v>
      </c>
      <c r="H104" s="9">
        <f>SUM(H106:H107)</f>
        <v>0</v>
      </c>
      <c r="I104" s="9" t="s">
        <v>23</v>
      </c>
      <c r="J104" s="9">
        <f>SUM(J106:J107)</f>
        <v>0</v>
      </c>
      <c r="K104" s="9">
        <f>SUM(K106:K107)</f>
        <v>0</v>
      </c>
      <c r="L104" s="9" t="s">
        <v>23</v>
      </c>
    </row>
    <row r="105" spans="1:12" ht="31.5" customHeight="1" x14ac:dyDescent="0.25">
      <c r="A105" s="7"/>
      <c r="B105" s="8" t="s">
        <v>167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31.5" customHeight="1" x14ac:dyDescent="0.25">
      <c r="A106" s="7">
        <v>4511</v>
      </c>
      <c r="B106" s="8" t="s">
        <v>479</v>
      </c>
      <c r="C106" s="7" t="s">
        <v>480</v>
      </c>
      <c r="D106" s="9">
        <f>SUM(E106,F106)</f>
        <v>0</v>
      </c>
      <c r="E106" s="9">
        <v>0</v>
      </c>
      <c r="F106" s="9" t="s">
        <v>23</v>
      </c>
      <c r="G106" s="9">
        <f>SUM(H106,I106)</f>
        <v>0</v>
      </c>
      <c r="H106" s="9">
        <v>0</v>
      </c>
      <c r="I106" s="9" t="s">
        <v>23</v>
      </c>
      <c r="J106" s="9">
        <f>SUM(K106,L106)</f>
        <v>0</v>
      </c>
      <c r="K106" s="9">
        <v>0</v>
      </c>
      <c r="L106" s="9" t="s">
        <v>23</v>
      </c>
    </row>
    <row r="107" spans="1:12" ht="25.5" customHeight="1" x14ac:dyDescent="0.25">
      <c r="A107" s="7">
        <v>4512</v>
      </c>
      <c r="B107" s="8" t="s">
        <v>481</v>
      </c>
      <c r="C107" s="7" t="s">
        <v>482</v>
      </c>
      <c r="D107" s="9">
        <f>SUM(E107,F107)</f>
        <v>0</v>
      </c>
      <c r="E107" s="9">
        <v>0</v>
      </c>
      <c r="F107" s="9" t="s">
        <v>23</v>
      </c>
      <c r="G107" s="9">
        <f>SUM(H107,I107)</f>
        <v>0</v>
      </c>
      <c r="H107" s="9">
        <v>0</v>
      </c>
      <c r="I107" s="9" t="s">
        <v>23</v>
      </c>
      <c r="J107" s="9">
        <f>SUM(K107,L107)</f>
        <v>0</v>
      </c>
      <c r="K107" s="9">
        <v>0</v>
      </c>
      <c r="L107" s="9" t="s">
        <v>23</v>
      </c>
    </row>
    <row r="108" spans="1:12" ht="25.5" customHeight="1" x14ac:dyDescent="0.25">
      <c r="A108" s="7">
        <v>4520</v>
      </c>
      <c r="B108" s="8" t="s">
        <v>483</v>
      </c>
      <c r="C108" s="7" t="s">
        <v>368</v>
      </c>
      <c r="D108" s="9">
        <f>SUM(D110:D111)</f>
        <v>0</v>
      </c>
      <c r="E108" s="9">
        <f>SUM(E110:E111)</f>
        <v>0</v>
      </c>
      <c r="F108" s="9" t="s">
        <v>23</v>
      </c>
      <c r="G108" s="9">
        <f>SUM(G110:G111)</f>
        <v>0</v>
      </c>
      <c r="H108" s="9">
        <f>SUM(H110:H111)</f>
        <v>0</v>
      </c>
      <c r="I108" s="9" t="s">
        <v>23</v>
      </c>
      <c r="J108" s="9">
        <f>SUM(J110:J111)</f>
        <v>0</v>
      </c>
      <c r="K108" s="9">
        <f>SUM(K110:K111)</f>
        <v>0</v>
      </c>
      <c r="L108" s="9" t="s">
        <v>23</v>
      </c>
    </row>
    <row r="109" spans="1:12" ht="25.5" customHeight="1" x14ac:dyDescent="0.25">
      <c r="A109" s="7"/>
      <c r="B109" s="8" t="s">
        <v>167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ht="25.5" customHeight="1" x14ac:dyDescent="0.25">
      <c r="A110" s="7">
        <v>4521</v>
      </c>
      <c r="B110" s="8" t="s">
        <v>484</v>
      </c>
      <c r="C110" s="7" t="s">
        <v>485</v>
      </c>
      <c r="D110" s="9">
        <f>SUM(E110,F110)</f>
        <v>0</v>
      </c>
      <c r="E110" s="9">
        <v>0</v>
      </c>
      <c r="F110" s="9" t="s">
        <v>23</v>
      </c>
      <c r="G110" s="9">
        <f>SUM(H110,I110)</f>
        <v>0</v>
      </c>
      <c r="H110" s="9">
        <v>0</v>
      </c>
      <c r="I110" s="9" t="s">
        <v>23</v>
      </c>
      <c r="J110" s="9">
        <f>SUM(K110,L110)</f>
        <v>0</v>
      </c>
      <c r="K110" s="9">
        <v>0</v>
      </c>
      <c r="L110" s="9" t="s">
        <v>23</v>
      </c>
    </row>
    <row r="111" spans="1:12" ht="25.5" customHeight="1" x14ac:dyDescent="0.25">
      <c r="A111" s="7">
        <v>4522</v>
      </c>
      <c r="B111" s="8" t="s">
        <v>486</v>
      </c>
      <c r="C111" s="7" t="s">
        <v>487</v>
      </c>
      <c r="D111" s="9">
        <f>SUM(E111,F111)</f>
        <v>0</v>
      </c>
      <c r="E111" s="9">
        <v>0</v>
      </c>
      <c r="F111" s="9" t="s">
        <v>23</v>
      </c>
      <c r="G111" s="9">
        <f>SUM(H111,I111)</f>
        <v>0</v>
      </c>
      <c r="H111" s="9">
        <v>0</v>
      </c>
      <c r="I111" s="9" t="s">
        <v>23</v>
      </c>
      <c r="J111" s="9">
        <f>SUM(K111,L111)</f>
        <v>0</v>
      </c>
      <c r="K111" s="9">
        <v>0</v>
      </c>
      <c r="L111" s="9" t="s">
        <v>23</v>
      </c>
    </row>
    <row r="112" spans="1:12" ht="41.25" customHeight="1" x14ac:dyDescent="0.25">
      <c r="A112" s="7">
        <v>4530</v>
      </c>
      <c r="B112" s="8" t="s">
        <v>488</v>
      </c>
      <c r="C112" s="7" t="s">
        <v>368</v>
      </c>
      <c r="D112" s="9">
        <f>SUM(D114:D116)</f>
        <v>9500000</v>
      </c>
      <c r="E112" s="9">
        <f>SUM(E114:E116)</f>
        <v>9500000</v>
      </c>
      <c r="F112" s="9" t="s">
        <v>23</v>
      </c>
      <c r="G112" s="9">
        <f>SUM(G114:G116)</f>
        <v>9500000</v>
      </c>
      <c r="H112" s="9">
        <f>SUM(H114:H116)</f>
        <v>9500000</v>
      </c>
      <c r="I112" s="9" t="s">
        <v>23</v>
      </c>
      <c r="J112" s="9">
        <f>SUM(J114:J116)</f>
        <v>5559767</v>
      </c>
      <c r="K112" s="9">
        <f>SUM(K114:K116)</f>
        <v>5559767</v>
      </c>
      <c r="L112" s="9" t="s">
        <v>23</v>
      </c>
    </row>
    <row r="113" spans="1:12" ht="25.5" customHeight="1" x14ac:dyDescent="0.25">
      <c r="A113" s="7"/>
      <c r="B113" s="8" t="s">
        <v>167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ht="39.950000000000003" customHeight="1" x14ac:dyDescent="0.25">
      <c r="A114" s="7">
        <v>4531</v>
      </c>
      <c r="B114" s="8" t="s">
        <v>489</v>
      </c>
      <c r="C114" s="7" t="s">
        <v>490</v>
      </c>
      <c r="D114" s="9">
        <f>SUM(E114,F114)</f>
        <v>6300000</v>
      </c>
      <c r="E114" s="9">
        <v>6300000</v>
      </c>
      <c r="F114" s="9" t="s">
        <v>23</v>
      </c>
      <c r="G114" s="9">
        <f>SUM(H114,I114)</f>
        <v>6300000</v>
      </c>
      <c r="H114" s="9">
        <v>6300000</v>
      </c>
      <c r="I114" s="9" t="s">
        <v>23</v>
      </c>
      <c r="J114" s="9">
        <f>SUM(K114,L114)</f>
        <v>5559767</v>
      </c>
      <c r="K114" s="9">
        <v>5559767</v>
      </c>
      <c r="L114" s="9" t="s">
        <v>23</v>
      </c>
    </row>
    <row r="115" spans="1:12" ht="39.950000000000003" customHeight="1" x14ac:dyDescent="0.25">
      <c r="A115" s="7">
        <v>4532</v>
      </c>
      <c r="B115" s="8" t="s">
        <v>491</v>
      </c>
      <c r="C115" s="7" t="s">
        <v>492</v>
      </c>
      <c r="D115" s="9">
        <f>SUM(E115,F115)</f>
        <v>0</v>
      </c>
      <c r="E115" s="9">
        <v>0</v>
      </c>
      <c r="F115" s="9" t="s">
        <v>23</v>
      </c>
      <c r="G115" s="9">
        <f>SUM(H115,I115)</f>
        <v>0</v>
      </c>
      <c r="H115" s="9">
        <v>0</v>
      </c>
      <c r="I115" s="9" t="s">
        <v>23</v>
      </c>
      <c r="J115" s="9">
        <f>SUM(K115,L115)</f>
        <v>0</v>
      </c>
      <c r="K115" s="9">
        <v>0</v>
      </c>
      <c r="L115" s="9" t="s">
        <v>23</v>
      </c>
    </row>
    <row r="116" spans="1:12" ht="25.5" customHeight="1" x14ac:dyDescent="0.25">
      <c r="A116" s="7">
        <v>4533</v>
      </c>
      <c r="B116" s="8" t="s">
        <v>493</v>
      </c>
      <c r="C116" s="7" t="s">
        <v>494</v>
      </c>
      <c r="D116" s="9">
        <f>SUM(D117,D118,D119)</f>
        <v>3200000</v>
      </c>
      <c r="E116" s="9">
        <f>SUM(E117,E118,E119)</f>
        <v>3200000</v>
      </c>
      <c r="F116" s="9" t="s">
        <v>23</v>
      </c>
      <c r="G116" s="9">
        <f>SUM(G117,G118,G119)</f>
        <v>3200000</v>
      </c>
      <c r="H116" s="9">
        <f>SUM(H117,H118,H119)</f>
        <v>3200000</v>
      </c>
      <c r="I116" s="9" t="s">
        <v>23</v>
      </c>
      <c r="J116" s="9">
        <f>SUM(J117,J118,J119)</f>
        <v>0</v>
      </c>
      <c r="K116" s="9">
        <f>SUM(K117,K118,K119)</f>
        <v>0</v>
      </c>
      <c r="L116" s="9" t="s">
        <v>23</v>
      </c>
    </row>
    <row r="117" spans="1:12" ht="25.5" customHeight="1" x14ac:dyDescent="0.25">
      <c r="A117" s="7">
        <v>4534</v>
      </c>
      <c r="B117" s="8" t="s">
        <v>495</v>
      </c>
      <c r="C117" s="7"/>
      <c r="D117" s="9">
        <f>SUM(E117,F117)</f>
        <v>0</v>
      </c>
      <c r="E117" s="9">
        <v>0</v>
      </c>
      <c r="F117" s="9" t="s">
        <v>23</v>
      </c>
      <c r="G117" s="9">
        <f>SUM(H117,I117)</f>
        <v>0</v>
      </c>
      <c r="H117" s="9">
        <v>0</v>
      </c>
      <c r="I117" s="9" t="s">
        <v>23</v>
      </c>
      <c r="J117" s="9">
        <f>SUM(K117,L117)</f>
        <v>0</v>
      </c>
      <c r="K117" s="9">
        <v>0</v>
      </c>
      <c r="L117" s="9" t="s">
        <v>23</v>
      </c>
    </row>
    <row r="118" spans="1:12" ht="25.5" customHeight="1" x14ac:dyDescent="0.25">
      <c r="A118" s="7">
        <v>4535</v>
      </c>
      <c r="B118" s="8" t="s">
        <v>496</v>
      </c>
      <c r="C118" s="7"/>
      <c r="D118" s="9">
        <f>SUM(E118,F118)</f>
        <v>0</v>
      </c>
      <c r="E118" s="9">
        <v>0</v>
      </c>
      <c r="F118" s="9" t="s">
        <v>23</v>
      </c>
      <c r="G118" s="9">
        <f>SUM(H118,I118)</f>
        <v>0</v>
      </c>
      <c r="H118" s="9">
        <v>0</v>
      </c>
      <c r="I118" s="9" t="s">
        <v>23</v>
      </c>
      <c r="J118" s="9">
        <f>SUM(K118,L118)</f>
        <v>0</v>
      </c>
      <c r="K118" s="9">
        <v>0</v>
      </c>
      <c r="L118" s="9" t="s">
        <v>23</v>
      </c>
    </row>
    <row r="119" spans="1:12" ht="25.5" customHeight="1" x14ac:dyDescent="0.25">
      <c r="A119" s="7">
        <v>4536</v>
      </c>
      <c r="B119" s="8" t="s">
        <v>497</v>
      </c>
      <c r="C119" s="7"/>
      <c r="D119" s="9">
        <f>SUM(E119,F119)</f>
        <v>3200000</v>
      </c>
      <c r="E119" s="9">
        <f>3200000-SUM(E118,E121)</f>
        <v>3200000</v>
      </c>
      <c r="F119" s="9" t="s">
        <v>23</v>
      </c>
      <c r="G119" s="9">
        <f>SUM(H119,I119)</f>
        <v>3200000</v>
      </c>
      <c r="H119" s="9">
        <f>3200000-SUM(H118,H121)</f>
        <v>3200000</v>
      </c>
      <c r="I119" s="9" t="s">
        <v>23</v>
      </c>
      <c r="J119" s="9">
        <f>SUM(K119,L119)</f>
        <v>0</v>
      </c>
      <c r="K119" s="9">
        <f>0-SUM(K118,K121)</f>
        <v>0</v>
      </c>
      <c r="L119" s="9" t="s">
        <v>23</v>
      </c>
    </row>
    <row r="120" spans="1:12" ht="39.950000000000003" customHeight="1" x14ac:dyDescent="0.25">
      <c r="A120" s="7">
        <v>4540</v>
      </c>
      <c r="B120" s="8" t="s">
        <v>498</v>
      </c>
      <c r="C120" s="7" t="s">
        <v>368</v>
      </c>
      <c r="D120" s="9">
        <f>SUM(D122:D124)</f>
        <v>11335218</v>
      </c>
      <c r="E120" s="9">
        <f>SUM(E122:E124)</f>
        <v>11335218</v>
      </c>
      <c r="F120" s="9" t="s">
        <v>23</v>
      </c>
      <c r="G120" s="9">
        <f>SUM(G122:G124)</f>
        <v>11342030</v>
      </c>
      <c r="H120" s="9">
        <f>SUM(H122:H124)</f>
        <v>11342030</v>
      </c>
      <c r="I120" s="9" t="s">
        <v>23</v>
      </c>
      <c r="J120" s="9">
        <f>SUM(J122:J124)</f>
        <v>10832030</v>
      </c>
      <c r="K120" s="9">
        <f>SUM(K122:K124)</f>
        <v>10832030</v>
      </c>
      <c r="L120" s="9" t="s">
        <v>23</v>
      </c>
    </row>
    <row r="121" spans="1:12" ht="21.75" customHeight="1" x14ac:dyDescent="0.25">
      <c r="A121" s="7"/>
      <c r="B121" s="8" t="s">
        <v>167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ht="39.950000000000003" customHeight="1" x14ac:dyDescent="0.25">
      <c r="A122" s="7">
        <v>4541</v>
      </c>
      <c r="B122" s="8" t="s">
        <v>499</v>
      </c>
      <c r="C122" s="7" t="s">
        <v>500</v>
      </c>
      <c r="D122" s="9">
        <f>SUM(E122,F122)</f>
        <v>0</v>
      </c>
      <c r="E122" s="9">
        <v>0</v>
      </c>
      <c r="F122" s="9" t="s">
        <v>23</v>
      </c>
      <c r="G122" s="9">
        <f>SUM(H122,I122)</f>
        <v>0</v>
      </c>
      <c r="H122" s="9">
        <v>0</v>
      </c>
      <c r="I122" s="9" t="s">
        <v>23</v>
      </c>
      <c r="J122" s="9">
        <f>SUM(K122,L122)</f>
        <v>0</v>
      </c>
      <c r="K122" s="9">
        <v>0</v>
      </c>
      <c r="L122" s="9" t="s">
        <v>23</v>
      </c>
    </row>
    <row r="123" spans="1:12" ht="39.950000000000003" customHeight="1" x14ac:dyDescent="0.25">
      <c r="A123" s="7">
        <v>4542</v>
      </c>
      <c r="B123" s="8" t="s">
        <v>501</v>
      </c>
      <c r="C123" s="7" t="s">
        <v>502</v>
      </c>
      <c r="D123" s="9">
        <f>SUM(E123,F123)</f>
        <v>0</v>
      </c>
      <c r="E123" s="9">
        <v>0</v>
      </c>
      <c r="F123" s="9" t="s">
        <v>23</v>
      </c>
      <c r="G123" s="9">
        <f>SUM(H123,I123)</f>
        <v>0</v>
      </c>
      <c r="H123" s="9">
        <v>0</v>
      </c>
      <c r="I123" s="9" t="s">
        <v>23</v>
      </c>
      <c r="J123" s="9">
        <f>SUM(K123,L123)</f>
        <v>0</v>
      </c>
      <c r="K123" s="9">
        <v>0</v>
      </c>
      <c r="L123" s="9" t="s">
        <v>23</v>
      </c>
    </row>
    <row r="124" spans="1:12" ht="27" customHeight="1" x14ac:dyDescent="0.25">
      <c r="A124" s="7">
        <v>4543</v>
      </c>
      <c r="B124" s="8" t="s">
        <v>503</v>
      </c>
      <c r="C124" s="7" t="s">
        <v>504</v>
      </c>
      <c r="D124" s="9">
        <f>SUM(D125,D126,D127)</f>
        <v>11335218</v>
      </c>
      <c r="E124" s="9">
        <f>SUM(E125,E126,E127)</f>
        <v>11335218</v>
      </c>
      <c r="F124" s="9" t="s">
        <v>23</v>
      </c>
      <c r="G124" s="9">
        <f>SUM(G125,G126,G127)</f>
        <v>11342030</v>
      </c>
      <c r="H124" s="9">
        <f>SUM(H125,H126,H127)</f>
        <v>11342030</v>
      </c>
      <c r="I124" s="9" t="s">
        <v>23</v>
      </c>
      <c r="J124" s="9">
        <f>SUM(J125,J126,J127)</f>
        <v>10832030</v>
      </c>
      <c r="K124" s="9">
        <f>SUM(K125,K126,K127)</f>
        <v>10832030</v>
      </c>
      <c r="L124" s="9" t="s">
        <v>23</v>
      </c>
    </row>
    <row r="125" spans="1:12" ht="27" customHeight="1" x14ac:dyDescent="0.25">
      <c r="A125" s="7">
        <v>4544</v>
      </c>
      <c r="B125" s="8" t="s">
        <v>505</v>
      </c>
      <c r="C125" s="7"/>
      <c r="D125" s="9">
        <f>SUM(E125,F125)</f>
        <v>0</v>
      </c>
      <c r="E125" s="9">
        <v>0</v>
      </c>
      <c r="F125" s="9" t="s">
        <v>23</v>
      </c>
      <c r="G125" s="9">
        <f>SUM(H125,I125)</f>
        <v>0</v>
      </c>
      <c r="H125" s="9">
        <v>0</v>
      </c>
      <c r="I125" s="9" t="s">
        <v>23</v>
      </c>
      <c r="J125" s="9">
        <f>SUM(K125,L125)</f>
        <v>0</v>
      </c>
      <c r="K125" s="9">
        <v>0</v>
      </c>
      <c r="L125" s="9" t="s">
        <v>23</v>
      </c>
    </row>
    <row r="126" spans="1:12" ht="27" customHeight="1" x14ac:dyDescent="0.25">
      <c r="A126" s="7">
        <v>4545</v>
      </c>
      <c r="B126" s="8" t="s">
        <v>496</v>
      </c>
      <c r="C126" s="7"/>
      <c r="D126" s="9">
        <f>SUM(E126,F126)</f>
        <v>0</v>
      </c>
      <c r="E126" s="9">
        <v>0</v>
      </c>
      <c r="F126" s="9" t="s">
        <v>23</v>
      </c>
      <c r="G126" s="9">
        <f>SUM(H126,I126)</f>
        <v>0</v>
      </c>
      <c r="H126" s="9">
        <v>0</v>
      </c>
      <c r="I126" s="9" t="s">
        <v>23</v>
      </c>
      <c r="J126" s="9">
        <f>SUM(K126,L126)</f>
        <v>0</v>
      </c>
      <c r="K126" s="9">
        <v>0</v>
      </c>
      <c r="L126" s="9" t="s">
        <v>23</v>
      </c>
    </row>
    <row r="127" spans="1:12" ht="27" customHeight="1" x14ac:dyDescent="0.25">
      <c r="A127" s="7">
        <v>4546</v>
      </c>
      <c r="B127" s="8" t="s">
        <v>497</v>
      </c>
      <c r="C127" s="7"/>
      <c r="D127" s="9">
        <f>SUM(E127,F127)</f>
        <v>11335218</v>
      </c>
      <c r="E127" s="9">
        <v>11335218</v>
      </c>
      <c r="F127" s="9" t="s">
        <v>23</v>
      </c>
      <c r="G127" s="9">
        <f>SUM(H127,I127)</f>
        <v>11342030</v>
      </c>
      <c r="H127" s="9">
        <v>11342030</v>
      </c>
      <c r="I127" s="9" t="s">
        <v>23</v>
      </c>
      <c r="J127" s="9">
        <f>SUM(K127,L127)</f>
        <v>10832030</v>
      </c>
      <c r="K127" s="9">
        <v>10832030</v>
      </c>
      <c r="L127" s="9" t="s">
        <v>23</v>
      </c>
    </row>
    <row r="128" spans="1:12" ht="39.950000000000003" customHeight="1" x14ac:dyDescent="0.25">
      <c r="A128" s="7">
        <v>4600</v>
      </c>
      <c r="B128" s="8" t="s">
        <v>506</v>
      </c>
      <c r="C128" s="7" t="s">
        <v>368</v>
      </c>
      <c r="D128" s="9">
        <f>SUM(D130,D134,D140)</f>
        <v>127500000</v>
      </c>
      <c r="E128" s="9">
        <f>SUM(E130,E134,E140)</f>
        <v>127500000</v>
      </c>
      <c r="F128" s="9" t="s">
        <v>23</v>
      </c>
      <c r="G128" s="9">
        <f>SUM(G130,G134,G140)</f>
        <v>57940000</v>
      </c>
      <c r="H128" s="9">
        <f>SUM(H130,H134,H140)</f>
        <v>57940000</v>
      </c>
      <c r="I128" s="9" t="s">
        <v>23</v>
      </c>
      <c r="J128" s="9">
        <f>SUM(J130,J134,J140)</f>
        <v>51180000</v>
      </c>
      <c r="K128" s="9">
        <f>SUM(K130,K134,K140)</f>
        <v>51180000</v>
      </c>
      <c r="L128" s="9" t="s">
        <v>23</v>
      </c>
    </row>
    <row r="129" spans="1:12" ht="26.25" customHeight="1" x14ac:dyDescent="0.25">
      <c r="A129" s="7"/>
      <c r="B129" s="8" t="s">
        <v>366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26.25" customHeight="1" x14ac:dyDescent="0.25">
      <c r="A130" s="7">
        <v>4610</v>
      </c>
      <c r="B130" s="8" t="s">
        <v>507</v>
      </c>
      <c r="C130" s="7"/>
      <c r="D130" s="9">
        <f>SUM(D132:D133)</f>
        <v>0</v>
      </c>
      <c r="E130" s="9">
        <f>SUM(E132:E133)</f>
        <v>0</v>
      </c>
      <c r="F130" s="9" t="s">
        <v>23</v>
      </c>
      <c r="G130" s="9">
        <f>SUM(G132:G133)</f>
        <v>0</v>
      </c>
      <c r="H130" s="9">
        <f>SUM(H132:H133)</f>
        <v>0</v>
      </c>
      <c r="I130" s="9" t="s">
        <v>23</v>
      </c>
      <c r="J130" s="9">
        <f>SUM(J132:J133)</f>
        <v>0</v>
      </c>
      <c r="K130" s="9">
        <f>SUM(K132:K133)</f>
        <v>0</v>
      </c>
      <c r="L130" s="9" t="s">
        <v>23</v>
      </c>
    </row>
    <row r="131" spans="1:12" ht="26.25" customHeight="1" x14ac:dyDescent="0.25">
      <c r="A131" s="7"/>
      <c r="B131" s="8" t="s">
        <v>366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32.25" customHeight="1" x14ac:dyDescent="0.25">
      <c r="A132" s="7">
        <v>4610</v>
      </c>
      <c r="B132" s="8" t="s">
        <v>508</v>
      </c>
      <c r="C132" s="7" t="s">
        <v>509</v>
      </c>
      <c r="D132" s="9">
        <f>SUM(E132,F132)</f>
        <v>0</v>
      </c>
      <c r="E132" s="9">
        <v>0</v>
      </c>
      <c r="F132" s="9" t="s">
        <v>23</v>
      </c>
      <c r="G132" s="9">
        <f>SUM(H132,I132)</f>
        <v>0</v>
      </c>
      <c r="H132" s="9">
        <v>0</v>
      </c>
      <c r="I132" s="9" t="s">
        <v>23</v>
      </c>
      <c r="J132" s="9">
        <f>SUM(K132,L132)</f>
        <v>0</v>
      </c>
      <c r="K132" s="9">
        <v>0</v>
      </c>
      <c r="L132" s="9" t="s">
        <v>23</v>
      </c>
    </row>
    <row r="133" spans="1:12" ht="32.25" customHeight="1" x14ac:dyDescent="0.25">
      <c r="A133" s="7">
        <v>4620</v>
      </c>
      <c r="B133" s="8" t="s">
        <v>510</v>
      </c>
      <c r="C133" s="7" t="s">
        <v>511</v>
      </c>
      <c r="D133" s="9">
        <f>SUM(E133,F133)</f>
        <v>0</v>
      </c>
      <c r="E133" s="9">
        <v>0</v>
      </c>
      <c r="F133" s="9" t="s">
        <v>23</v>
      </c>
      <c r="G133" s="9">
        <f>SUM(H133,I133)</f>
        <v>0</v>
      </c>
      <c r="H133" s="9">
        <v>0</v>
      </c>
      <c r="I133" s="9" t="s">
        <v>23</v>
      </c>
      <c r="J133" s="9">
        <f>SUM(K133,L133)</f>
        <v>0</v>
      </c>
      <c r="K133" s="9">
        <v>0</v>
      </c>
      <c r="L133" s="9" t="s">
        <v>23</v>
      </c>
    </row>
    <row r="134" spans="1:12" ht="46.5" customHeight="1" x14ac:dyDescent="0.25">
      <c r="A134" s="7">
        <v>4630</v>
      </c>
      <c r="B134" s="8" t="s">
        <v>512</v>
      </c>
      <c r="C134" s="7" t="s">
        <v>368</v>
      </c>
      <c r="D134" s="9">
        <f>SUM(D136:D139)</f>
        <v>127500000</v>
      </c>
      <c r="E134" s="9">
        <f>SUM(E136:E139)</f>
        <v>127500000</v>
      </c>
      <c r="F134" s="9" t="s">
        <v>23</v>
      </c>
      <c r="G134" s="9">
        <f>SUM(G136:G139)</f>
        <v>57940000</v>
      </c>
      <c r="H134" s="9">
        <f>SUM(H136:H139)</f>
        <v>57940000</v>
      </c>
      <c r="I134" s="9" t="s">
        <v>23</v>
      </c>
      <c r="J134" s="9">
        <f>SUM(J136:J139)</f>
        <v>51180000</v>
      </c>
      <c r="K134" s="9">
        <f>SUM(K136:K139)</f>
        <v>51180000</v>
      </c>
      <c r="L134" s="9" t="s">
        <v>23</v>
      </c>
    </row>
    <row r="135" spans="1:12" ht="21.75" customHeight="1" x14ac:dyDescent="0.25">
      <c r="A135" s="7"/>
      <c r="B135" s="8" t="s">
        <v>513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21.75" customHeight="1" x14ac:dyDescent="0.25">
      <c r="A136" s="7">
        <v>4631</v>
      </c>
      <c r="B136" s="8" t="s">
        <v>514</v>
      </c>
      <c r="C136" s="7" t="s">
        <v>515</v>
      </c>
      <c r="D136" s="9">
        <f>SUM(E136,F136)</f>
        <v>30000000</v>
      </c>
      <c r="E136" s="9">
        <v>30000000</v>
      </c>
      <c r="F136" s="9" t="s">
        <v>23</v>
      </c>
      <c r="G136" s="9">
        <f>SUM(H136,I136)</f>
        <v>0</v>
      </c>
      <c r="H136" s="9">
        <v>0</v>
      </c>
      <c r="I136" s="9" t="s">
        <v>23</v>
      </c>
      <c r="J136" s="9">
        <f>SUM(K136,L136)</f>
        <v>0</v>
      </c>
      <c r="K136" s="9">
        <v>0</v>
      </c>
      <c r="L136" s="9" t="s">
        <v>23</v>
      </c>
    </row>
    <row r="137" spans="1:12" ht="21.75" customHeight="1" x14ac:dyDescent="0.25">
      <c r="A137" s="7">
        <v>4632</v>
      </c>
      <c r="B137" s="8" t="s">
        <v>516</v>
      </c>
      <c r="C137" s="7" t="s">
        <v>517</v>
      </c>
      <c r="D137" s="9">
        <f>SUM(E137,F137)</f>
        <v>7500000</v>
      </c>
      <c r="E137" s="9">
        <v>7500000</v>
      </c>
      <c r="F137" s="9" t="s">
        <v>23</v>
      </c>
      <c r="G137" s="9">
        <f>SUM(H137,I137)</f>
        <v>9500000</v>
      </c>
      <c r="H137" s="9">
        <v>9500000</v>
      </c>
      <c r="I137" s="9" t="s">
        <v>23</v>
      </c>
      <c r="J137" s="9">
        <f>SUM(K137,L137)</f>
        <v>7685000</v>
      </c>
      <c r="K137" s="9">
        <v>7685000</v>
      </c>
      <c r="L137" s="9" t="s">
        <v>23</v>
      </c>
    </row>
    <row r="138" spans="1:12" ht="21.75" customHeight="1" x14ac:dyDescent="0.25">
      <c r="A138" s="7">
        <v>4633</v>
      </c>
      <c r="B138" s="8" t="s">
        <v>518</v>
      </c>
      <c r="C138" s="7" t="s">
        <v>519</v>
      </c>
      <c r="D138" s="9">
        <f>SUM(E138,F138)</f>
        <v>0</v>
      </c>
      <c r="E138" s="9">
        <v>0</v>
      </c>
      <c r="F138" s="9" t="s">
        <v>23</v>
      </c>
      <c r="G138" s="9">
        <f>SUM(H138,I138)</f>
        <v>0</v>
      </c>
      <c r="H138" s="9">
        <v>0</v>
      </c>
      <c r="I138" s="9" t="s">
        <v>23</v>
      </c>
      <c r="J138" s="9">
        <f>SUM(K138,L138)</f>
        <v>0</v>
      </c>
      <c r="K138" s="9">
        <v>0</v>
      </c>
      <c r="L138" s="9" t="s">
        <v>23</v>
      </c>
    </row>
    <row r="139" spans="1:12" ht="21.75" customHeight="1" x14ac:dyDescent="0.25">
      <c r="A139" s="7">
        <v>4634</v>
      </c>
      <c r="B139" s="8" t="s">
        <v>520</v>
      </c>
      <c r="C139" s="7" t="s">
        <v>521</v>
      </c>
      <c r="D139" s="9">
        <f>SUM(E139,F139)</f>
        <v>90000000</v>
      </c>
      <c r="E139" s="9">
        <v>90000000</v>
      </c>
      <c r="F139" s="9" t="s">
        <v>23</v>
      </c>
      <c r="G139" s="9">
        <f>SUM(H139,I139)</f>
        <v>48440000</v>
      </c>
      <c r="H139" s="9">
        <v>48440000</v>
      </c>
      <c r="I139" s="9" t="s">
        <v>23</v>
      </c>
      <c r="J139" s="9">
        <f>SUM(K139,L139)</f>
        <v>43495000</v>
      </c>
      <c r="K139" s="9">
        <v>43495000</v>
      </c>
      <c r="L139" s="9" t="s">
        <v>23</v>
      </c>
    </row>
    <row r="140" spans="1:12" ht="21.75" customHeight="1" x14ac:dyDescent="0.25">
      <c r="A140" s="7">
        <v>4640</v>
      </c>
      <c r="B140" s="8" t="s">
        <v>522</v>
      </c>
      <c r="C140" s="7" t="s">
        <v>368</v>
      </c>
      <c r="D140" s="9">
        <f>SUM(D142)</f>
        <v>0</v>
      </c>
      <c r="E140" s="9">
        <f>SUM(E142)</f>
        <v>0</v>
      </c>
      <c r="F140" s="9" t="s">
        <v>23</v>
      </c>
      <c r="G140" s="9">
        <f>SUM(G142)</f>
        <v>0</v>
      </c>
      <c r="H140" s="9">
        <f>SUM(H142)</f>
        <v>0</v>
      </c>
      <c r="I140" s="9" t="s">
        <v>23</v>
      </c>
      <c r="J140" s="9">
        <f>SUM(J142)</f>
        <v>0</v>
      </c>
      <c r="K140" s="9">
        <f>SUM(K142)</f>
        <v>0</v>
      </c>
      <c r="L140" s="9" t="s">
        <v>23</v>
      </c>
    </row>
    <row r="141" spans="1:12" ht="21.75" customHeight="1" x14ac:dyDescent="0.25">
      <c r="A141" s="7"/>
      <c r="B141" s="8" t="s">
        <v>513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21.75" customHeight="1" x14ac:dyDescent="0.25">
      <c r="A142" s="7">
        <v>4641</v>
      </c>
      <c r="B142" s="8" t="s">
        <v>523</v>
      </c>
      <c r="C142" s="7" t="s">
        <v>524</v>
      </c>
      <c r="D142" s="9">
        <f>SUM(E142,F142)</f>
        <v>0</v>
      </c>
      <c r="E142" s="9">
        <v>0</v>
      </c>
      <c r="F142" s="9" t="s">
        <v>23</v>
      </c>
      <c r="G142" s="9">
        <f>SUM(H142,I142)</f>
        <v>0</v>
      </c>
      <c r="H142" s="9">
        <v>0</v>
      </c>
      <c r="I142" s="9" t="s">
        <v>23</v>
      </c>
      <c r="J142" s="9">
        <f>SUM(K142,L142)</f>
        <v>0</v>
      </c>
      <c r="K142" s="9">
        <v>0</v>
      </c>
      <c r="L142" s="9" t="s">
        <v>23</v>
      </c>
    </row>
    <row r="143" spans="1:12" ht="39.950000000000003" customHeight="1" x14ac:dyDescent="0.25">
      <c r="A143" s="7">
        <v>4700</v>
      </c>
      <c r="B143" s="8" t="s">
        <v>525</v>
      </c>
      <c r="C143" s="7" t="s">
        <v>368</v>
      </c>
      <c r="D143" s="9">
        <f t="shared" ref="D143:L143" si="11">SUM(D145,D149,D155,D158,D162,D165,D168)</f>
        <v>657567502</v>
      </c>
      <c r="E143" s="9">
        <f t="shared" si="11"/>
        <v>657567502</v>
      </c>
      <c r="F143" s="9">
        <f t="shared" si="11"/>
        <v>0</v>
      </c>
      <c r="G143" s="9">
        <f t="shared" si="11"/>
        <v>156664755</v>
      </c>
      <c r="H143" s="9">
        <f t="shared" si="11"/>
        <v>646664755</v>
      </c>
      <c r="I143" s="9">
        <f t="shared" si="11"/>
        <v>0</v>
      </c>
      <c r="J143" s="9">
        <f t="shared" si="11"/>
        <v>6121801</v>
      </c>
      <c r="K143" s="9">
        <f t="shared" si="11"/>
        <v>496121801</v>
      </c>
      <c r="L143" s="9">
        <f t="shared" si="11"/>
        <v>0</v>
      </c>
    </row>
    <row r="144" spans="1:12" ht="22.5" customHeight="1" x14ac:dyDescent="0.25">
      <c r="A144" s="7"/>
      <c r="B144" s="8" t="s">
        <v>366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1:12" ht="39.950000000000003" customHeight="1" x14ac:dyDescent="0.25">
      <c r="A145" s="7">
        <v>4710</v>
      </c>
      <c r="B145" s="8" t="s">
        <v>526</v>
      </c>
      <c r="C145" s="7" t="s">
        <v>368</v>
      </c>
      <c r="D145" s="9">
        <f>SUM(D147:D148)</f>
        <v>4000000</v>
      </c>
      <c r="E145" s="9">
        <f>SUM(E147:E148)</f>
        <v>4000000</v>
      </c>
      <c r="F145" s="9" t="s">
        <v>23</v>
      </c>
      <c r="G145" s="9">
        <f>SUM(G147:G148)</f>
        <v>4000000</v>
      </c>
      <c r="H145" s="9">
        <f>SUM(H147:H148)</f>
        <v>4000000</v>
      </c>
      <c r="I145" s="9" t="s">
        <v>23</v>
      </c>
      <c r="J145" s="9">
        <f>SUM(J147:J148)</f>
        <v>2350000</v>
      </c>
      <c r="K145" s="9">
        <f>SUM(K147:K148)</f>
        <v>2350000</v>
      </c>
      <c r="L145" s="9" t="s">
        <v>23</v>
      </c>
    </row>
    <row r="146" spans="1:12" ht="24.75" customHeight="1" x14ac:dyDescent="0.25">
      <c r="A146" s="7"/>
      <c r="B146" s="8" t="s">
        <v>513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 ht="39.950000000000003" customHeight="1" x14ac:dyDescent="0.25">
      <c r="A147" s="7">
        <v>4711</v>
      </c>
      <c r="B147" s="8" t="s">
        <v>527</v>
      </c>
      <c r="C147" s="7" t="s">
        <v>528</v>
      </c>
      <c r="D147" s="9">
        <f>SUM(E147,F147)</f>
        <v>0</v>
      </c>
      <c r="E147" s="9">
        <v>0</v>
      </c>
      <c r="F147" s="9" t="s">
        <v>23</v>
      </c>
      <c r="G147" s="9">
        <f>SUM(H147,I147)</f>
        <v>0</v>
      </c>
      <c r="H147" s="9">
        <v>0</v>
      </c>
      <c r="I147" s="9" t="s">
        <v>23</v>
      </c>
      <c r="J147" s="9">
        <f>SUM(K147,L147)</f>
        <v>0</v>
      </c>
      <c r="K147" s="9">
        <v>0</v>
      </c>
      <c r="L147" s="9" t="s">
        <v>23</v>
      </c>
    </row>
    <row r="148" spans="1:12" ht="30.75" customHeight="1" x14ac:dyDescent="0.25">
      <c r="A148" s="7">
        <v>4712</v>
      </c>
      <c r="B148" s="8" t="s">
        <v>529</v>
      </c>
      <c r="C148" s="7" t="s">
        <v>530</v>
      </c>
      <c r="D148" s="9">
        <f>SUM(E148,F148)</f>
        <v>4000000</v>
      </c>
      <c r="E148" s="9">
        <v>4000000</v>
      </c>
      <c r="F148" s="9" t="s">
        <v>23</v>
      </c>
      <c r="G148" s="9">
        <f>SUM(H148,I148)</f>
        <v>4000000</v>
      </c>
      <c r="H148" s="9">
        <v>4000000</v>
      </c>
      <c r="I148" s="9" t="s">
        <v>23</v>
      </c>
      <c r="J148" s="9">
        <f>SUM(K148,L148)</f>
        <v>2350000</v>
      </c>
      <c r="K148" s="9">
        <v>2350000</v>
      </c>
      <c r="L148" s="9" t="s">
        <v>23</v>
      </c>
    </row>
    <row r="149" spans="1:12" ht="50.25" customHeight="1" x14ac:dyDescent="0.25">
      <c r="A149" s="7">
        <v>4720</v>
      </c>
      <c r="B149" s="8" t="s">
        <v>531</v>
      </c>
      <c r="C149" s="7" t="s">
        <v>368</v>
      </c>
      <c r="D149" s="9">
        <f>SUM(D151:D154)</f>
        <v>5000000</v>
      </c>
      <c r="E149" s="9">
        <f>SUM(E151:E154)</f>
        <v>5000000</v>
      </c>
      <c r="F149" s="9" t="s">
        <v>23</v>
      </c>
      <c r="G149" s="9">
        <f>SUM(G151:G154)</f>
        <v>7097253</v>
      </c>
      <c r="H149" s="9">
        <f>SUM(H151:H154)</f>
        <v>7097253</v>
      </c>
      <c r="I149" s="9" t="s">
        <v>23</v>
      </c>
      <c r="J149" s="9">
        <f>SUM(J151:J154)</f>
        <v>3771801</v>
      </c>
      <c r="K149" s="9">
        <f>SUM(K151:K154)</f>
        <v>3771801</v>
      </c>
      <c r="L149" s="9" t="s">
        <v>23</v>
      </c>
    </row>
    <row r="150" spans="1:12" ht="39.950000000000003" customHeight="1" x14ac:dyDescent="0.25">
      <c r="A150" s="7"/>
      <c r="B150" s="8" t="s">
        <v>513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1:12" ht="26.25" customHeight="1" x14ac:dyDescent="0.25">
      <c r="A151" s="7">
        <v>4721</v>
      </c>
      <c r="B151" s="8" t="s">
        <v>532</v>
      </c>
      <c r="C151" s="7" t="s">
        <v>533</v>
      </c>
      <c r="D151" s="9">
        <f>SUM(E151,F151)</f>
        <v>0</v>
      </c>
      <c r="E151" s="9">
        <v>0</v>
      </c>
      <c r="F151" s="9" t="s">
        <v>23</v>
      </c>
      <c r="G151" s="9">
        <f>SUM(H151,I151)</f>
        <v>0</v>
      </c>
      <c r="H151" s="9">
        <v>0</v>
      </c>
      <c r="I151" s="9" t="s">
        <v>23</v>
      </c>
      <c r="J151" s="9">
        <f>SUM(K151,L151)</f>
        <v>0</v>
      </c>
      <c r="K151" s="9">
        <v>0</v>
      </c>
      <c r="L151" s="9" t="s">
        <v>23</v>
      </c>
    </row>
    <row r="152" spans="1:12" ht="26.25" customHeight="1" x14ac:dyDescent="0.25">
      <c r="A152" s="7">
        <v>4722</v>
      </c>
      <c r="B152" s="8" t="s">
        <v>534</v>
      </c>
      <c r="C152" s="7" t="s">
        <v>535</v>
      </c>
      <c r="D152" s="9">
        <f>SUM(E152,F152)</f>
        <v>0</v>
      </c>
      <c r="E152" s="9">
        <v>0</v>
      </c>
      <c r="F152" s="9" t="s">
        <v>23</v>
      </c>
      <c r="G152" s="9">
        <f>SUM(H152,I152)</f>
        <v>0</v>
      </c>
      <c r="H152" s="9">
        <v>0</v>
      </c>
      <c r="I152" s="9" t="s">
        <v>23</v>
      </c>
      <c r="J152" s="9">
        <f>SUM(K152,L152)</f>
        <v>0</v>
      </c>
      <c r="K152" s="9">
        <v>0</v>
      </c>
      <c r="L152" s="9" t="s">
        <v>23</v>
      </c>
    </row>
    <row r="153" spans="1:12" ht="26.25" customHeight="1" x14ac:dyDescent="0.25">
      <c r="A153" s="7">
        <v>4723</v>
      </c>
      <c r="B153" s="8" t="s">
        <v>536</v>
      </c>
      <c r="C153" s="7" t="s">
        <v>537</v>
      </c>
      <c r="D153" s="9">
        <f>SUM(E153,F153)</f>
        <v>5000000</v>
      </c>
      <c r="E153" s="9">
        <v>5000000</v>
      </c>
      <c r="F153" s="9" t="s">
        <v>23</v>
      </c>
      <c r="G153" s="9">
        <f>SUM(H153,I153)</f>
        <v>7097253</v>
      </c>
      <c r="H153" s="9">
        <v>7097253</v>
      </c>
      <c r="I153" s="9" t="s">
        <v>23</v>
      </c>
      <c r="J153" s="9">
        <f>SUM(K153,L153)</f>
        <v>3771801</v>
      </c>
      <c r="K153" s="9">
        <v>3771801</v>
      </c>
      <c r="L153" s="9" t="s">
        <v>23</v>
      </c>
    </row>
    <row r="154" spans="1:12" ht="27.75" customHeight="1" x14ac:dyDescent="0.25">
      <c r="A154" s="7">
        <v>4724</v>
      </c>
      <c r="B154" s="8" t="s">
        <v>538</v>
      </c>
      <c r="C154" s="7" t="s">
        <v>539</v>
      </c>
      <c r="D154" s="9">
        <f>SUM(E154,F154)</f>
        <v>0</v>
      </c>
      <c r="E154" s="9">
        <v>0</v>
      </c>
      <c r="F154" s="9" t="s">
        <v>23</v>
      </c>
      <c r="G154" s="9">
        <f>SUM(H154,I154)</f>
        <v>0</v>
      </c>
      <c r="H154" s="9">
        <v>0</v>
      </c>
      <c r="I154" s="9" t="s">
        <v>23</v>
      </c>
      <c r="J154" s="9">
        <f>SUM(K154,L154)</f>
        <v>0</v>
      </c>
      <c r="K154" s="9">
        <v>0</v>
      </c>
      <c r="L154" s="9" t="s">
        <v>23</v>
      </c>
    </row>
    <row r="155" spans="1:12" ht="27.75" customHeight="1" x14ac:dyDescent="0.25">
      <c r="A155" s="7">
        <v>4730</v>
      </c>
      <c r="B155" s="8" t="s">
        <v>540</v>
      </c>
      <c r="C155" s="7" t="s">
        <v>368</v>
      </c>
      <c r="D155" s="9">
        <f>SUM(D157)</f>
        <v>0</v>
      </c>
      <c r="E155" s="9">
        <f>SUM(E157)</f>
        <v>0</v>
      </c>
      <c r="F155" s="9" t="s">
        <v>23</v>
      </c>
      <c r="G155" s="9">
        <f>SUM(G157)</f>
        <v>0</v>
      </c>
      <c r="H155" s="9">
        <f>SUM(H157)</f>
        <v>0</v>
      </c>
      <c r="I155" s="9" t="s">
        <v>23</v>
      </c>
      <c r="J155" s="9">
        <f>SUM(J157)</f>
        <v>0</v>
      </c>
      <c r="K155" s="9">
        <f>SUM(K157)</f>
        <v>0</v>
      </c>
      <c r="L155" s="9" t="s">
        <v>23</v>
      </c>
    </row>
    <row r="156" spans="1:12" ht="27.75" customHeight="1" x14ac:dyDescent="0.25">
      <c r="A156" s="7"/>
      <c r="B156" s="8" t="s">
        <v>167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2" ht="27.75" customHeight="1" x14ac:dyDescent="0.25">
      <c r="A157" s="7">
        <v>4731</v>
      </c>
      <c r="B157" s="8" t="s">
        <v>541</v>
      </c>
      <c r="C157" s="7" t="s">
        <v>542</v>
      </c>
      <c r="D157" s="9">
        <f>SUM(E157,F157)</f>
        <v>0</v>
      </c>
      <c r="E157" s="9">
        <v>0</v>
      </c>
      <c r="F157" s="9" t="s">
        <v>23</v>
      </c>
      <c r="G157" s="9">
        <f>SUM(H157,I157)</f>
        <v>0</v>
      </c>
      <c r="H157" s="9">
        <v>0</v>
      </c>
      <c r="I157" s="9" t="s">
        <v>23</v>
      </c>
      <c r="J157" s="9">
        <f>SUM(K157,L157)</f>
        <v>0</v>
      </c>
      <c r="K157" s="9">
        <v>0</v>
      </c>
      <c r="L157" s="9" t="s">
        <v>23</v>
      </c>
    </row>
    <row r="158" spans="1:12" ht="46.5" customHeight="1" x14ac:dyDescent="0.25">
      <c r="A158" s="7">
        <v>4740</v>
      </c>
      <c r="B158" s="8" t="s">
        <v>543</v>
      </c>
      <c r="C158" s="7" t="s">
        <v>368</v>
      </c>
      <c r="D158" s="9">
        <f>SUM(D160:D161)</f>
        <v>0</v>
      </c>
      <c r="E158" s="9">
        <f>SUM(E160:E161)</f>
        <v>0</v>
      </c>
      <c r="F158" s="9" t="s">
        <v>23</v>
      </c>
      <c r="G158" s="9">
        <f>SUM(G160:G161)</f>
        <v>0</v>
      </c>
      <c r="H158" s="9">
        <f>SUM(H160:H161)</f>
        <v>0</v>
      </c>
      <c r="I158" s="9" t="s">
        <v>23</v>
      </c>
      <c r="J158" s="9">
        <f>SUM(J160:J161)</f>
        <v>0</v>
      </c>
      <c r="K158" s="9">
        <f>SUM(K160:K161)</f>
        <v>0</v>
      </c>
      <c r="L158" s="9" t="s">
        <v>23</v>
      </c>
    </row>
    <row r="159" spans="1:12" ht="26.25" customHeight="1" x14ac:dyDescent="0.25">
      <c r="A159" s="7"/>
      <c r="B159" s="8" t="s">
        <v>167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26.25" customHeight="1" x14ac:dyDescent="0.25">
      <c r="A160" s="7">
        <v>4741</v>
      </c>
      <c r="B160" s="8" t="s">
        <v>544</v>
      </c>
      <c r="C160" s="7" t="s">
        <v>545</v>
      </c>
      <c r="D160" s="9">
        <f>SUM(E160,F160)</f>
        <v>0</v>
      </c>
      <c r="E160" s="9">
        <v>0</v>
      </c>
      <c r="F160" s="9" t="s">
        <v>23</v>
      </c>
      <c r="G160" s="9">
        <f>SUM(H160,I160)</f>
        <v>0</v>
      </c>
      <c r="H160" s="9">
        <v>0</v>
      </c>
      <c r="I160" s="9" t="s">
        <v>23</v>
      </c>
      <c r="J160" s="9">
        <f>SUM(K160,L160)</f>
        <v>0</v>
      </c>
      <c r="K160" s="9">
        <v>0</v>
      </c>
      <c r="L160" s="9" t="s">
        <v>23</v>
      </c>
    </row>
    <row r="161" spans="1:12" ht="27.75" customHeight="1" x14ac:dyDescent="0.25">
      <c r="A161" s="7">
        <v>4742</v>
      </c>
      <c r="B161" s="8" t="s">
        <v>546</v>
      </c>
      <c r="C161" s="7" t="s">
        <v>547</v>
      </c>
      <c r="D161" s="9">
        <f>SUM(E161,F161)</f>
        <v>0</v>
      </c>
      <c r="E161" s="9">
        <v>0</v>
      </c>
      <c r="F161" s="9" t="s">
        <v>23</v>
      </c>
      <c r="G161" s="9">
        <f>SUM(H161,I161)</f>
        <v>0</v>
      </c>
      <c r="H161" s="9">
        <v>0</v>
      </c>
      <c r="I161" s="9" t="s">
        <v>23</v>
      </c>
      <c r="J161" s="9">
        <f>SUM(K161,L161)</f>
        <v>0</v>
      </c>
      <c r="K161" s="9">
        <v>0</v>
      </c>
      <c r="L161" s="9" t="s">
        <v>23</v>
      </c>
    </row>
    <row r="162" spans="1:12" ht="39.950000000000003" customHeight="1" x14ac:dyDescent="0.25">
      <c r="A162" s="7">
        <v>4750</v>
      </c>
      <c r="B162" s="8" t="s">
        <v>548</v>
      </c>
      <c r="C162" s="7" t="s">
        <v>368</v>
      </c>
      <c r="D162" s="9">
        <f>SUM(D164)</f>
        <v>0</v>
      </c>
      <c r="E162" s="9">
        <f>SUM(E164)</f>
        <v>0</v>
      </c>
      <c r="F162" s="9" t="s">
        <v>23</v>
      </c>
      <c r="G162" s="9">
        <f>SUM(G164)</f>
        <v>0</v>
      </c>
      <c r="H162" s="9">
        <f>SUM(H164)</f>
        <v>0</v>
      </c>
      <c r="I162" s="9" t="s">
        <v>23</v>
      </c>
      <c r="J162" s="9">
        <f>SUM(J164)</f>
        <v>0</v>
      </c>
      <c r="K162" s="9">
        <f>SUM(K164)</f>
        <v>0</v>
      </c>
      <c r="L162" s="9" t="s">
        <v>23</v>
      </c>
    </row>
    <row r="163" spans="1:12" ht="23.25" customHeight="1" x14ac:dyDescent="0.25">
      <c r="A163" s="7"/>
      <c r="B163" s="8" t="s">
        <v>167</v>
      </c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ht="42.75" customHeight="1" x14ac:dyDescent="0.25">
      <c r="A164" s="7">
        <v>4751</v>
      </c>
      <c r="B164" s="8" t="s">
        <v>549</v>
      </c>
      <c r="C164" s="7" t="s">
        <v>550</v>
      </c>
      <c r="D164" s="9">
        <f>SUM(E164,F164)</f>
        <v>0</v>
      </c>
      <c r="E164" s="9">
        <v>0</v>
      </c>
      <c r="F164" s="9" t="s">
        <v>23</v>
      </c>
      <c r="G164" s="9">
        <f>SUM(H164,I164)</f>
        <v>0</v>
      </c>
      <c r="H164" s="9">
        <v>0</v>
      </c>
      <c r="I164" s="9" t="s">
        <v>23</v>
      </c>
      <c r="J164" s="9">
        <f>SUM(K164,L164)</f>
        <v>0</v>
      </c>
      <c r="K164" s="9">
        <v>0</v>
      </c>
      <c r="L164" s="9" t="s">
        <v>23</v>
      </c>
    </row>
    <row r="165" spans="1:12" ht="28.5" customHeight="1" x14ac:dyDescent="0.25">
      <c r="A165" s="7">
        <v>4760</v>
      </c>
      <c r="B165" s="8" t="s">
        <v>551</v>
      </c>
      <c r="C165" s="7" t="s">
        <v>368</v>
      </c>
      <c r="D165" s="9">
        <f>SUM(D167)</f>
        <v>0</v>
      </c>
      <c r="E165" s="9">
        <f>SUM(E167)</f>
        <v>0</v>
      </c>
      <c r="F165" s="9" t="s">
        <v>23</v>
      </c>
      <c r="G165" s="9">
        <f>SUM(G167)</f>
        <v>0</v>
      </c>
      <c r="H165" s="9">
        <f>SUM(H167)</f>
        <v>0</v>
      </c>
      <c r="I165" s="9" t="s">
        <v>23</v>
      </c>
      <c r="J165" s="9">
        <f>SUM(J167)</f>
        <v>0</v>
      </c>
      <c r="K165" s="9">
        <f>SUM(K167)</f>
        <v>0</v>
      </c>
      <c r="L165" s="9" t="s">
        <v>23</v>
      </c>
    </row>
    <row r="166" spans="1:12" ht="28.5" customHeight="1" x14ac:dyDescent="0.25">
      <c r="A166" s="7"/>
      <c r="B166" s="8" t="s">
        <v>167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ht="28.5" customHeight="1" x14ac:dyDescent="0.25">
      <c r="A167" s="7">
        <v>4761</v>
      </c>
      <c r="B167" s="8" t="s">
        <v>552</v>
      </c>
      <c r="C167" s="7" t="s">
        <v>553</v>
      </c>
      <c r="D167" s="9">
        <f>SUM(E167,F167)</f>
        <v>0</v>
      </c>
      <c r="E167" s="9">
        <v>0</v>
      </c>
      <c r="F167" s="9" t="s">
        <v>23</v>
      </c>
      <c r="G167" s="9">
        <f>SUM(H167,I167)</f>
        <v>0</v>
      </c>
      <c r="H167" s="9">
        <v>0</v>
      </c>
      <c r="I167" s="9" t="s">
        <v>23</v>
      </c>
      <c r="J167" s="9">
        <f>SUM(K167,L167)</f>
        <v>0</v>
      </c>
      <c r="K167" s="9">
        <v>0</v>
      </c>
      <c r="L167" s="9" t="s">
        <v>23</v>
      </c>
    </row>
    <row r="168" spans="1:12" ht="28.5" customHeight="1" x14ac:dyDescent="0.25">
      <c r="A168" s="7">
        <v>4770</v>
      </c>
      <c r="B168" s="8" t="s">
        <v>554</v>
      </c>
      <c r="C168" s="7" t="s">
        <v>368</v>
      </c>
      <c r="D168" s="9">
        <f t="shared" ref="D168:L168" si="12">SUM(D170)</f>
        <v>648567502</v>
      </c>
      <c r="E168" s="9">
        <f t="shared" si="12"/>
        <v>648567502</v>
      </c>
      <c r="F168" s="9">
        <f t="shared" si="12"/>
        <v>0</v>
      </c>
      <c r="G168" s="9">
        <f t="shared" si="12"/>
        <v>145567502</v>
      </c>
      <c r="H168" s="9">
        <f t="shared" si="12"/>
        <v>635567502</v>
      </c>
      <c r="I168" s="9">
        <f t="shared" si="12"/>
        <v>0</v>
      </c>
      <c r="J168" s="9">
        <f t="shared" si="12"/>
        <v>0</v>
      </c>
      <c r="K168" s="9">
        <f t="shared" si="12"/>
        <v>490000000</v>
      </c>
      <c r="L168" s="9">
        <f t="shared" si="12"/>
        <v>0</v>
      </c>
    </row>
    <row r="169" spans="1:12" ht="28.5" customHeight="1" x14ac:dyDescent="0.25">
      <c r="A169" s="7"/>
      <c r="B169" s="8" t="s">
        <v>167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ht="27.75" customHeight="1" x14ac:dyDescent="0.25">
      <c r="A170" s="7">
        <v>4771</v>
      </c>
      <c r="B170" s="8" t="s">
        <v>555</v>
      </c>
      <c r="C170" s="7" t="s">
        <v>556</v>
      </c>
      <c r="D170" s="9">
        <v>648567502</v>
      </c>
      <c r="E170" s="9">
        <v>648567502</v>
      </c>
      <c r="F170" s="9">
        <v>0</v>
      </c>
      <c r="G170" s="9">
        <v>145567502</v>
      </c>
      <c r="H170" s="9">
        <v>635567502</v>
      </c>
      <c r="I170" s="9">
        <v>0</v>
      </c>
      <c r="J170" s="9">
        <v>0</v>
      </c>
      <c r="K170" s="9">
        <v>490000000</v>
      </c>
      <c r="L170" s="9">
        <v>0</v>
      </c>
    </row>
    <row r="171" spans="1:12" ht="39.950000000000003" customHeight="1" x14ac:dyDescent="0.25">
      <c r="A171" s="7">
        <v>4772</v>
      </c>
      <c r="B171" s="8" t="s">
        <v>557</v>
      </c>
      <c r="C171" s="7" t="s">
        <v>368</v>
      </c>
      <c r="D171" s="9">
        <f>SUM(E171,F171)</f>
        <v>0</v>
      </c>
      <c r="E171" s="9">
        <v>0</v>
      </c>
      <c r="F171" s="9" t="s">
        <v>23</v>
      </c>
      <c r="G171" s="9">
        <f>SUM(H171,I171)</f>
        <v>490000000</v>
      </c>
      <c r="H171" s="9">
        <v>490000000</v>
      </c>
      <c r="I171" s="9" t="s">
        <v>23</v>
      </c>
      <c r="J171" s="9">
        <f>SUM(K171,L171)</f>
        <v>490000000</v>
      </c>
      <c r="K171" s="9">
        <v>490000000</v>
      </c>
      <c r="L171" s="9" t="s">
        <v>23</v>
      </c>
    </row>
    <row r="172" spans="1:12" ht="39.950000000000003" customHeight="1" x14ac:dyDescent="0.25">
      <c r="A172" s="7">
        <v>5000</v>
      </c>
      <c r="B172" s="8" t="s">
        <v>558</v>
      </c>
      <c r="C172" s="7" t="s">
        <v>368</v>
      </c>
      <c r="D172" s="9">
        <f>SUM(D174,D192,D198,D201,D207)</f>
        <v>2023852349.2</v>
      </c>
      <c r="E172" s="9" t="s">
        <v>23</v>
      </c>
      <c r="F172" s="9">
        <f>SUM(F174,F192,F198,F201,F207)</f>
        <v>2023852349.2</v>
      </c>
      <c r="G172" s="9">
        <f>SUM(G174,G192,G198,G201,G207)</f>
        <v>3073898849.1999998</v>
      </c>
      <c r="H172" s="9" t="s">
        <v>23</v>
      </c>
      <c r="I172" s="9">
        <f>SUM(I174,I192,I198,I201,I207)</f>
        <v>3073898849.1999998</v>
      </c>
      <c r="J172" s="9">
        <f>SUM(J174,J192,J198,J201,J207)</f>
        <v>1939492881.4000001</v>
      </c>
      <c r="K172" s="9" t="s">
        <v>23</v>
      </c>
      <c r="L172" s="9">
        <f>SUM(L174,L192,L198,L201,L207)</f>
        <v>1939492881.4000001</v>
      </c>
    </row>
    <row r="173" spans="1:12" ht="29.25" customHeight="1" x14ac:dyDescent="0.25">
      <c r="A173" s="7"/>
      <c r="B173" s="8" t="s">
        <v>366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29.25" customHeight="1" x14ac:dyDescent="0.25">
      <c r="A174" s="7">
        <v>5100</v>
      </c>
      <c r="B174" s="8" t="s">
        <v>559</v>
      </c>
      <c r="C174" s="7" t="s">
        <v>368</v>
      </c>
      <c r="D174" s="9">
        <f>SUM(D176,D181,D186)</f>
        <v>2022874361.2</v>
      </c>
      <c r="E174" s="9" t="s">
        <v>23</v>
      </c>
      <c r="F174" s="9">
        <f>SUM(F176,F181,F186)</f>
        <v>2022874361.2</v>
      </c>
      <c r="G174" s="9">
        <f>SUM(G176,G181,G186)</f>
        <v>3047265661.1999998</v>
      </c>
      <c r="H174" s="9" t="s">
        <v>23</v>
      </c>
      <c r="I174" s="9">
        <f>SUM(I176,I181,I186)</f>
        <v>3047265661.1999998</v>
      </c>
      <c r="J174" s="9">
        <f>SUM(J176,J181,J186)</f>
        <v>1922644085.4000001</v>
      </c>
      <c r="K174" s="9" t="s">
        <v>23</v>
      </c>
      <c r="L174" s="9">
        <f>SUM(L176,L181,L186)</f>
        <v>1922644085.4000001</v>
      </c>
    </row>
    <row r="175" spans="1:12" ht="29.25" customHeight="1" x14ac:dyDescent="0.25">
      <c r="A175" s="7"/>
      <c r="B175" s="8" t="s">
        <v>366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ht="29.25" customHeight="1" x14ac:dyDescent="0.25">
      <c r="A176" s="7">
        <v>5110</v>
      </c>
      <c r="B176" s="8" t="s">
        <v>560</v>
      </c>
      <c r="C176" s="7" t="s">
        <v>368</v>
      </c>
      <c r="D176" s="9">
        <f>SUM(D178:D180)</f>
        <v>1670590973</v>
      </c>
      <c r="E176" s="9" t="s">
        <v>23</v>
      </c>
      <c r="F176" s="9">
        <f>SUM(F178:F180)</f>
        <v>1670590973</v>
      </c>
      <c r="G176" s="9">
        <f>SUM(G178:G180)</f>
        <v>2714092273</v>
      </c>
      <c r="H176" s="9" t="s">
        <v>23</v>
      </c>
      <c r="I176" s="9">
        <f>SUM(I178:I180)</f>
        <v>2714092273</v>
      </c>
      <c r="J176" s="9">
        <f>SUM(J178:J180)</f>
        <v>1816450988.2</v>
      </c>
      <c r="K176" s="9" t="s">
        <v>23</v>
      </c>
      <c r="L176" s="9">
        <f>SUM(L178:L180)</f>
        <v>1816450988.2</v>
      </c>
    </row>
    <row r="177" spans="1:12" ht="29.25" customHeight="1" x14ac:dyDescent="0.25">
      <c r="A177" s="7"/>
      <c r="B177" s="8" t="s">
        <v>167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29.25" customHeight="1" x14ac:dyDescent="0.25">
      <c r="A178" s="7">
        <v>5111</v>
      </c>
      <c r="B178" s="8" t="s">
        <v>561</v>
      </c>
      <c r="C178" s="7" t="s">
        <v>562</v>
      </c>
      <c r="D178" s="9">
        <f>SUM(E178,F178)</f>
        <v>0</v>
      </c>
      <c r="E178" s="9" t="s">
        <v>23</v>
      </c>
      <c r="F178" s="9">
        <v>0</v>
      </c>
      <c r="G178" s="9">
        <f>SUM(H178,I178)</f>
        <v>0</v>
      </c>
      <c r="H178" s="9" t="s">
        <v>23</v>
      </c>
      <c r="I178" s="9">
        <v>0</v>
      </c>
      <c r="J178" s="9">
        <f>SUM(K178,L178)</f>
        <v>0</v>
      </c>
      <c r="K178" s="9" t="s">
        <v>23</v>
      </c>
      <c r="L178" s="9">
        <v>0</v>
      </c>
    </row>
    <row r="179" spans="1:12" ht="29.25" customHeight="1" x14ac:dyDescent="0.25">
      <c r="A179" s="7">
        <v>5112</v>
      </c>
      <c r="B179" s="8" t="s">
        <v>563</v>
      </c>
      <c r="C179" s="7" t="s">
        <v>564</v>
      </c>
      <c r="D179" s="9">
        <f>SUM(E179,F179)</f>
        <v>65002080</v>
      </c>
      <c r="E179" s="9" t="s">
        <v>23</v>
      </c>
      <c r="F179" s="9">
        <v>65002080</v>
      </c>
      <c r="G179" s="9">
        <f>SUM(H179,I179)</f>
        <v>198949265</v>
      </c>
      <c r="H179" s="9" t="s">
        <v>23</v>
      </c>
      <c r="I179" s="9">
        <v>198949265</v>
      </c>
      <c r="J179" s="9">
        <f>SUM(K179,L179)</f>
        <v>163039146</v>
      </c>
      <c r="K179" s="9" t="s">
        <v>23</v>
      </c>
      <c r="L179" s="9">
        <v>163039146</v>
      </c>
    </row>
    <row r="180" spans="1:12" ht="29.25" customHeight="1" x14ac:dyDescent="0.25">
      <c r="A180" s="7">
        <v>5113</v>
      </c>
      <c r="B180" s="8" t="s">
        <v>565</v>
      </c>
      <c r="C180" s="7" t="s">
        <v>566</v>
      </c>
      <c r="D180" s="9">
        <f>SUM(E180,F180)</f>
        <v>1605588893</v>
      </c>
      <c r="E180" s="9" t="s">
        <v>23</v>
      </c>
      <c r="F180" s="9">
        <v>1605588893</v>
      </c>
      <c r="G180" s="9">
        <f>SUM(H180,I180)</f>
        <v>2515143008</v>
      </c>
      <c r="H180" s="9" t="s">
        <v>23</v>
      </c>
      <c r="I180" s="9">
        <v>2515143008</v>
      </c>
      <c r="J180" s="9">
        <f>SUM(K180,L180)</f>
        <v>1653411842.2</v>
      </c>
      <c r="K180" s="9" t="s">
        <v>23</v>
      </c>
      <c r="L180" s="9">
        <v>1653411842.2</v>
      </c>
    </row>
    <row r="181" spans="1:12" ht="29.25" customHeight="1" x14ac:dyDescent="0.25">
      <c r="A181" s="7">
        <v>5120</v>
      </c>
      <c r="B181" s="8" t="s">
        <v>567</v>
      </c>
      <c r="C181" s="7" t="s">
        <v>368</v>
      </c>
      <c r="D181" s="9">
        <f>SUM(D183:D185)</f>
        <v>199086965.19999999</v>
      </c>
      <c r="E181" s="9" t="s">
        <v>23</v>
      </c>
      <c r="F181" s="9">
        <f>SUM(F183:F185)</f>
        <v>199086965.19999999</v>
      </c>
      <c r="G181" s="9">
        <f>SUM(G183:G185)</f>
        <v>199976965.19999999</v>
      </c>
      <c r="H181" s="9" t="s">
        <v>23</v>
      </c>
      <c r="I181" s="9">
        <f>SUM(I183:I185)</f>
        <v>199976965.19999999</v>
      </c>
      <c r="J181" s="9">
        <f>SUM(J183:J185)</f>
        <v>25976097.199999999</v>
      </c>
      <c r="K181" s="9" t="s">
        <v>23</v>
      </c>
      <c r="L181" s="9">
        <f>SUM(L183:L185)</f>
        <v>25976097.199999999</v>
      </c>
    </row>
    <row r="182" spans="1:12" ht="29.25" customHeight="1" x14ac:dyDescent="0.25">
      <c r="A182" s="7"/>
      <c r="B182" s="8" t="s">
        <v>167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ht="26.25" customHeight="1" x14ac:dyDescent="0.25">
      <c r="A183" s="7">
        <v>5121</v>
      </c>
      <c r="B183" s="8" t="s">
        <v>568</v>
      </c>
      <c r="C183" s="7" t="s">
        <v>569</v>
      </c>
      <c r="D183" s="9">
        <f>SUM(E183,F183)</f>
        <v>150286965.19999999</v>
      </c>
      <c r="E183" s="9" t="s">
        <v>23</v>
      </c>
      <c r="F183" s="9">
        <v>150286965.19999999</v>
      </c>
      <c r="G183" s="9">
        <f>SUM(H183,I183)</f>
        <v>126986965.2</v>
      </c>
      <c r="H183" s="9" t="s">
        <v>23</v>
      </c>
      <c r="I183" s="9">
        <v>126986965.2</v>
      </c>
      <c r="J183" s="9">
        <f>SUM(K183,L183)</f>
        <v>1511132.2</v>
      </c>
      <c r="K183" s="9" t="s">
        <v>23</v>
      </c>
      <c r="L183" s="9">
        <v>1511132.2</v>
      </c>
    </row>
    <row r="184" spans="1:12" ht="26.25" customHeight="1" x14ac:dyDescent="0.25">
      <c r="A184" s="7">
        <v>5122</v>
      </c>
      <c r="B184" s="8" t="s">
        <v>570</v>
      </c>
      <c r="C184" s="7" t="s">
        <v>571</v>
      </c>
      <c r="D184" s="9">
        <f>SUM(E184,F184)</f>
        <v>28000000</v>
      </c>
      <c r="E184" s="9" t="s">
        <v>23</v>
      </c>
      <c r="F184" s="9">
        <v>28000000</v>
      </c>
      <c r="G184" s="9">
        <f>SUM(H184,I184)</f>
        <v>39190000</v>
      </c>
      <c r="H184" s="9" t="s">
        <v>23</v>
      </c>
      <c r="I184" s="9">
        <v>39190000</v>
      </c>
      <c r="J184" s="9">
        <f>SUM(K184,L184)</f>
        <v>8825565</v>
      </c>
      <c r="K184" s="9" t="s">
        <v>23</v>
      </c>
      <c r="L184" s="9">
        <v>8825565</v>
      </c>
    </row>
    <row r="185" spans="1:12" ht="26.25" customHeight="1" x14ac:dyDescent="0.25">
      <c r="A185" s="7">
        <v>5123</v>
      </c>
      <c r="B185" s="8" t="s">
        <v>572</v>
      </c>
      <c r="C185" s="7" t="s">
        <v>573</v>
      </c>
      <c r="D185" s="9">
        <f>SUM(E185,F185)</f>
        <v>20800000</v>
      </c>
      <c r="E185" s="9" t="s">
        <v>23</v>
      </c>
      <c r="F185" s="9">
        <v>20800000</v>
      </c>
      <c r="G185" s="9">
        <f>SUM(H185,I185)</f>
        <v>33800000</v>
      </c>
      <c r="H185" s="9" t="s">
        <v>23</v>
      </c>
      <c r="I185" s="9">
        <v>33800000</v>
      </c>
      <c r="J185" s="9">
        <f>SUM(K185,L185)</f>
        <v>15639400</v>
      </c>
      <c r="K185" s="9" t="s">
        <v>23</v>
      </c>
      <c r="L185" s="9">
        <v>15639400</v>
      </c>
    </row>
    <row r="186" spans="1:12" ht="26.25" customHeight="1" x14ac:dyDescent="0.25">
      <c r="A186" s="7">
        <v>5130</v>
      </c>
      <c r="B186" s="8" t="s">
        <v>574</v>
      </c>
      <c r="C186" s="7" t="s">
        <v>368</v>
      </c>
      <c r="D186" s="9">
        <f>SUM(D188:D191)</f>
        <v>153196423</v>
      </c>
      <c r="E186" s="9" t="s">
        <v>23</v>
      </c>
      <c r="F186" s="9">
        <f>SUM(F188:F191)</f>
        <v>153196423</v>
      </c>
      <c r="G186" s="9">
        <f>SUM(G188:G191)</f>
        <v>133196423</v>
      </c>
      <c r="H186" s="9" t="s">
        <v>23</v>
      </c>
      <c r="I186" s="9">
        <f>SUM(I188:I191)</f>
        <v>133196423</v>
      </c>
      <c r="J186" s="9">
        <f>SUM(J188:J191)</f>
        <v>80217000</v>
      </c>
      <c r="K186" s="9" t="s">
        <v>23</v>
      </c>
      <c r="L186" s="9">
        <f>SUM(L188:L191)</f>
        <v>80217000</v>
      </c>
    </row>
    <row r="187" spans="1:12" ht="26.25" customHeight="1" x14ac:dyDescent="0.25">
      <c r="A187" s="7"/>
      <c r="B187" s="8" t="s">
        <v>167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1:12" ht="26.25" customHeight="1" x14ac:dyDescent="0.25">
      <c r="A188" s="7">
        <v>5131</v>
      </c>
      <c r="B188" s="8" t="s">
        <v>575</v>
      </c>
      <c r="C188" s="7" t="s">
        <v>576</v>
      </c>
      <c r="D188" s="9">
        <f>SUM(E188,F188)</f>
        <v>10000000</v>
      </c>
      <c r="E188" s="9" t="s">
        <v>23</v>
      </c>
      <c r="F188" s="9">
        <v>10000000</v>
      </c>
      <c r="G188" s="9">
        <f>SUM(H188,I188)</f>
        <v>10000000</v>
      </c>
      <c r="H188" s="9" t="s">
        <v>23</v>
      </c>
      <c r="I188" s="9">
        <v>10000000</v>
      </c>
      <c r="J188" s="9">
        <f>SUM(K188,L188)</f>
        <v>4197000</v>
      </c>
      <c r="K188" s="9" t="s">
        <v>23</v>
      </c>
      <c r="L188" s="9">
        <v>4197000</v>
      </c>
    </row>
    <row r="189" spans="1:12" ht="26.25" customHeight="1" x14ac:dyDescent="0.25">
      <c r="A189" s="7">
        <v>5132</v>
      </c>
      <c r="B189" s="8" t="s">
        <v>577</v>
      </c>
      <c r="C189" s="7" t="s">
        <v>578</v>
      </c>
      <c r="D189" s="9">
        <f>SUM(E189,F189)</f>
        <v>0</v>
      </c>
      <c r="E189" s="9" t="s">
        <v>23</v>
      </c>
      <c r="F189" s="9">
        <v>0</v>
      </c>
      <c r="G189" s="9">
        <f>SUM(H189,I189)</f>
        <v>0</v>
      </c>
      <c r="H189" s="9" t="s">
        <v>23</v>
      </c>
      <c r="I189" s="9">
        <v>0</v>
      </c>
      <c r="J189" s="9">
        <f>SUM(K189,L189)</f>
        <v>0</v>
      </c>
      <c r="K189" s="9" t="s">
        <v>23</v>
      </c>
      <c r="L189" s="9">
        <v>0</v>
      </c>
    </row>
    <row r="190" spans="1:12" ht="27" customHeight="1" x14ac:dyDescent="0.25">
      <c r="A190" s="7">
        <v>5133</v>
      </c>
      <c r="B190" s="8" t="s">
        <v>579</v>
      </c>
      <c r="C190" s="7" t="s">
        <v>580</v>
      </c>
      <c r="D190" s="9">
        <f>SUM(E190,F190)</f>
        <v>3000000</v>
      </c>
      <c r="E190" s="9" t="s">
        <v>23</v>
      </c>
      <c r="F190" s="9">
        <v>3000000</v>
      </c>
      <c r="G190" s="9">
        <f>SUM(H190,I190)</f>
        <v>3000000</v>
      </c>
      <c r="H190" s="9" t="s">
        <v>23</v>
      </c>
      <c r="I190" s="9">
        <v>3000000</v>
      </c>
      <c r="J190" s="9">
        <f>SUM(K190,L190)</f>
        <v>0</v>
      </c>
      <c r="K190" s="9" t="s">
        <v>23</v>
      </c>
      <c r="L190" s="9">
        <v>0</v>
      </c>
    </row>
    <row r="191" spans="1:12" ht="27" customHeight="1" x14ac:dyDescent="0.25">
      <c r="A191" s="7">
        <v>5134</v>
      </c>
      <c r="B191" s="8" t="s">
        <v>581</v>
      </c>
      <c r="C191" s="7" t="s">
        <v>582</v>
      </c>
      <c r="D191" s="9">
        <f>SUM(E191,F191)</f>
        <v>140196423</v>
      </c>
      <c r="E191" s="9" t="s">
        <v>23</v>
      </c>
      <c r="F191" s="9">
        <v>140196423</v>
      </c>
      <c r="G191" s="9">
        <f>SUM(H191,I191)</f>
        <v>120196423</v>
      </c>
      <c r="H191" s="9" t="s">
        <v>23</v>
      </c>
      <c r="I191" s="9">
        <v>120196423</v>
      </c>
      <c r="J191" s="9">
        <f>SUM(K191,L191)</f>
        <v>76020000</v>
      </c>
      <c r="K191" s="9" t="s">
        <v>23</v>
      </c>
      <c r="L191" s="9">
        <v>76020000</v>
      </c>
    </row>
    <row r="192" spans="1:12" ht="27" customHeight="1" x14ac:dyDescent="0.25">
      <c r="A192" s="7">
        <v>5200</v>
      </c>
      <c r="B192" s="8" t="s">
        <v>583</v>
      </c>
      <c r="C192" s="7" t="s">
        <v>368</v>
      </c>
      <c r="D192" s="9">
        <f>SUM(D194:D197)</f>
        <v>0</v>
      </c>
      <c r="E192" s="9" t="s">
        <v>23</v>
      </c>
      <c r="F192" s="9">
        <f>SUM(F194:F197)</f>
        <v>0</v>
      </c>
      <c r="G192" s="9">
        <f>SUM(G194:G197)</f>
        <v>0</v>
      </c>
      <c r="H192" s="9" t="s">
        <v>23</v>
      </c>
      <c r="I192" s="9">
        <f>SUM(I194:I197)</f>
        <v>0</v>
      </c>
      <c r="J192" s="9">
        <f>SUM(J194:J197)</f>
        <v>0</v>
      </c>
      <c r="K192" s="9" t="s">
        <v>23</v>
      </c>
      <c r="L192" s="9">
        <f>SUM(L194:L197)</f>
        <v>0</v>
      </c>
    </row>
    <row r="193" spans="1:12" ht="27" customHeight="1" x14ac:dyDescent="0.25">
      <c r="A193" s="7"/>
      <c r="B193" s="8" t="s">
        <v>366</v>
      </c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1:12" ht="27" customHeight="1" x14ac:dyDescent="0.25">
      <c r="A194" s="7">
        <v>5211</v>
      </c>
      <c r="B194" s="8" t="s">
        <v>584</v>
      </c>
      <c r="C194" s="7" t="s">
        <v>585</v>
      </c>
      <c r="D194" s="9">
        <f>SUM(E194,F194)</f>
        <v>0</v>
      </c>
      <c r="E194" s="9" t="s">
        <v>23</v>
      </c>
      <c r="F194" s="9">
        <v>0</v>
      </c>
      <c r="G194" s="9">
        <f>SUM(H194,I194)</f>
        <v>0</v>
      </c>
      <c r="H194" s="9" t="s">
        <v>23</v>
      </c>
      <c r="I194" s="9">
        <v>0</v>
      </c>
      <c r="J194" s="9">
        <f>SUM(K194,L194)</f>
        <v>0</v>
      </c>
      <c r="K194" s="9" t="s">
        <v>23</v>
      </c>
      <c r="L194" s="9">
        <v>0</v>
      </c>
    </row>
    <row r="195" spans="1:12" ht="27" customHeight="1" x14ac:dyDescent="0.25">
      <c r="A195" s="7">
        <v>5221</v>
      </c>
      <c r="B195" s="8" t="s">
        <v>586</v>
      </c>
      <c r="C195" s="7" t="s">
        <v>587</v>
      </c>
      <c r="D195" s="9">
        <f>SUM(E195,F195)</f>
        <v>0</v>
      </c>
      <c r="E195" s="9" t="s">
        <v>23</v>
      </c>
      <c r="F195" s="9">
        <v>0</v>
      </c>
      <c r="G195" s="9">
        <f>SUM(H195,I195)</f>
        <v>0</v>
      </c>
      <c r="H195" s="9" t="s">
        <v>23</v>
      </c>
      <c r="I195" s="9">
        <v>0</v>
      </c>
      <c r="J195" s="9">
        <f>SUM(K195,L195)</f>
        <v>0</v>
      </c>
      <c r="K195" s="9" t="s">
        <v>23</v>
      </c>
      <c r="L195" s="9">
        <v>0</v>
      </c>
    </row>
    <row r="196" spans="1:12" ht="27" customHeight="1" x14ac:dyDescent="0.25">
      <c r="A196" s="7">
        <v>5231</v>
      </c>
      <c r="B196" s="8" t="s">
        <v>588</v>
      </c>
      <c r="C196" s="7" t="s">
        <v>589</v>
      </c>
      <c r="D196" s="9">
        <f>SUM(E196,F196)</f>
        <v>0</v>
      </c>
      <c r="E196" s="9" t="s">
        <v>23</v>
      </c>
      <c r="F196" s="9">
        <v>0</v>
      </c>
      <c r="G196" s="9">
        <f>SUM(H196,I196)</f>
        <v>0</v>
      </c>
      <c r="H196" s="9" t="s">
        <v>23</v>
      </c>
      <c r="I196" s="9">
        <v>0</v>
      </c>
      <c r="J196" s="9">
        <f>SUM(K196,L196)</f>
        <v>0</v>
      </c>
      <c r="K196" s="9" t="s">
        <v>23</v>
      </c>
      <c r="L196" s="9">
        <v>0</v>
      </c>
    </row>
    <row r="197" spans="1:12" ht="27" customHeight="1" x14ac:dyDescent="0.25">
      <c r="A197" s="7">
        <v>5241</v>
      </c>
      <c r="B197" s="8" t="s">
        <v>590</v>
      </c>
      <c r="C197" s="7" t="s">
        <v>591</v>
      </c>
      <c r="D197" s="9">
        <f>SUM(E197,F197)</f>
        <v>0</v>
      </c>
      <c r="E197" s="9" t="s">
        <v>23</v>
      </c>
      <c r="F197" s="9">
        <v>0</v>
      </c>
      <c r="G197" s="9">
        <f>SUM(H197,I197)</f>
        <v>0</v>
      </c>
      <c r="H197" s="9" t="s">
        <v>23</v>
      </c>
      <c r="I197" s="9">
        <v>0</v>
      </c>
      <c r="J197" s="9">
        <f>SUM(K197,L197)</f>
        <v>0</v>
      </c>
      <c r="K197" s="9" t="s">
        <v>23</v>
      </c>
      <c r="L197" s="9">
        <v>0</v>
      </c>
    </row>
    <row r="198" spans="1:12" ht="27" customHeight="1" x14ac:dyDescent="0.25">
      <c r="A198" s="7">
        <v>5300</v>
      </c>
      <c r="B198" s="8" t="s">
        <v>592</v>
      </c>
      <c r="C198" s="7" t="s">
        <v>368</v>
      </c>
      <c r="D198" s="9">
        <f>SUM(D200)</f>
        <v>0</v>
      </c>
      <c r="E198" s="9" t="s">
        <v>23</v>
      </c>
      <c r="F198" s="9">
        <f>SUM(F200)</f>
        <v>0</v>
      </c>
      <c r="G198" s="9">
        <f>SUM(G200)</f>
        <v>0</v>
      </c>
      <c r="H198" s="9" t="s">
        <v>23</v>
      </c>
      <c r="I198" s="9">
        <f>SUM(I200)</f>
        <v>0</v>
      </c>
      <c r="J198" s="9">
        <f>SUM(J200)</f>
        <v>0</v>
      </c>
      <c r="K198" s="9" t="s">
        <v>23</v>
      </c>
      <c r="L198" s="9">
        <f>SUM(L200)</f>
        <v>0</v>
      </c>
    </row>
    <row r="199" spans="1:12" ht="27" customHeight="1" x14ac:dyDescent="0.25">
      <c r="A199" s="7"/>
      <c r="B199" s="8" t="s">
        <v>366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</row>
    <row r="200" spans="1:12" ht="27" customHeight="1" x14ac:dyDescent="0.25">
      <c r="A200" s="7">
        <v>5311</v>
      </c>
      <c r="B200" s="8" t="s">
        <v>593</v>
      </c>
      <c r="C200" s="7" t="s">
        <v>594</v>
      </c>
      <c r="D200" s="9">
        <f>SUM(E200,F200)</f>
        <v>0</v>
      </c>
      <c r="E200" s="9" t="s">
        <v>23</v>
      </c>
      <c r="F200" s="9">
        <v>0</v>
      </c>
      <c r="G200" s="9">
        <f>SUM(H200,I200)</f>
        <v>0</v>
      </c>
      <c r="H200" s="9" t="s">
        <v>23</v>
      </c>
      <c r="I200" s="9">
        <v>0</v>
      </c>
      <c r="J200" s="9">
        <f>SUM(K200,L200)</f>
        <v>0</v>
      </c>
      <c r="K200" s="9" t="s">
        <v>23</v>
      </c>
      <c r="L200" s="9">
        <v>0</v>
      </c>
    </row>
    <row r="201" spans="1:12" ht="27" customHeight="1" x14ac:dyDescent="0.25">
      <c r="A201" s="7">
        <v>5400</v>
      </c>
      <c r="B201" s="8" t="s">
        <v>595</v>
      </c>
      <c r="C201" s="7" t="s">
        <v>368</v>
      </c>
      <c r="D201" s="9">
        <f>SUM(D203:D206)</f>
        <v>0</v>
      </c>
      <c r="E201" s="9" t="s">
        <v>23</v>
      </c>
      <c r="F201" s="9">
        <f>SUM(F203:F206)</f>
        <v>0</v>
      </c>
      <c r="G201" s="9">
        <f>SUM(G203:G206)</f>
        <v>4443600</v>
      </c>
      <c r="H201" s="9" t="s">
        <v>23</v>
      </c>
      <c r="I201" s="9">
        <f>SUM(I203:I206)</f>
        <v>4443600</v>
      </c>
      <c r="J201" s="9">
        <f>SUM(J203:J206)</f>
        <v>4443600</v>
      </c>
      <c r="K201" s="9" t="s">
        <v>23</v>
      </c>
      <c r="L201" s="9">
        <f>SUM(L203:L206)</f>
        <v>4443600</v>
      </c>
    </row>
    <row r="202" spans="1:12" ht="27" customHeight="1" x14ac:dyDescent="0.25">
      <c r="A202" s="7"/>
      <c r="B202" s="8" t="s">
        <v>366</v>
      </c>
      <c r="C202" s="7"/>
      <c r="D202" s="7"/>
      <c r="E202" s="7"/>
      <c r="F202" s="7"/>
      <c r="G202" s="7"/>
      <c r="H202" s="7"/>
      <c r="I202" s="7"/>
      <c r="J202" s="7"/>
      <c r="K202" s="7"/>
      <c r="L202" s="7"/>
    </row>
    <row r="203" spans="1:12" ht="27" customHeight="1" x14ac:dyDescent="0.25">
      <c r="A203" s="7">
        <v>5411</v>
      </c>
      <c r="B203" s="8" t="s">
        <v>596</v>
      </c>
      <c r="C203" s="7" t="s">
        <v>597</v>
      </c>
      <c r="D203" s="9">
        <f>SUM(E203,F203)</f>
        <v>0</v>
      </c>
      <c r="E203" s="9" t="s">
        <v>23</v>
      </c>
      <c r="F203" s="9">
        <v>0</v>
      </c>
      <c r="G203" s="9">
        <f>SUM(H203,I203)</f>
        <v>4443600</v>
      </c>
      <c r="H203" s="9" t="s">
        <v>23</v>
      </c>
      <c r="I203" s="9">
        <v>4443600</v>
      </c>
      <c r="J203" s="9">
        <f>SUM(K203,L203)</f>
        <v>4443600</v>
      </c>
      <c r="K203" s="9" t="s">
        <v>23</v>
      </c>
      <c r="L203" s="9">
        <v>4443600</v>
      </c>
    </row>
    <row r="204" spans="1:12" ht="27" customHeight="1" x14ac:dyDescent="0.25">
      <c r="A204" s="7">
        <v>5421</v>
      </c>
      <c r="B204" s="8" t="s">
        <v>598</v>
      </c>
      <c r="C204" s="7" t="s">
        <v>599</v>
      </c>
      <c r="D204" s="9">
        <f>SUM(E204,F204)</f>
        <v>0</v>
      </c>
      <c r="E204" s="9" t="s">
        <v>23</v>
      </c>
      <c r="F204" s="9">
        <v>0</v>
      </c>
      <c r="G204" s="9">
        <f>SUM(H204,I204)</f>
        <v>0</v>
      </c>
      <c r="H204" s="9" t="s">
        <v>23</v>
      </c>
      <c r="I204" s="9">
        <v>0</v>
      </c>
      <c r="J204" s="9">
        <f>SUM(K204,L204)</f>
        <v>0</v>
      </c>
      <c r="K204" s="9" t="s">
        <v>23</v>
      </c>
      <c r="L204" s="9">
        <v>0</v>
      </c>
    </row>
    <row r="205" spans="1:12" ht="27" customHeight="1" x14ac:dyDescent="0.25">
      <c r="A205" s="7">
        <v>5431</v>
      </c>
      <c r="B205" s="8" t="s">
        <v>600</v>
      </c>
      <c r="C205" s="7" t="s">
        <v>601</v>
      </c>
      <c r="D205" s="9">
        <f>SUM(E205,F205)</f>
        <v>0</v>
      </c>
      <c r="E205" s="9" t="s">
        <v>23</v>
      </c>
      <c r="F205" s="9">
        <v>0</v>
      </c>
      <c r="G205" s="9">
        <f>SUM(H205,I205)</f>
        <v>0</v>
      </c>
      <c r="H205" s="9" t="s">
        <v>23</v>
      </c>
      <c r="I205" s="9">
        <v>0</v>
      </c>
      <c r="J205" s="9">
        <f>SUM(K205,L205)</f>
        <v>0</v>
      </c>
      <c r="K205" s="9" t="s">
        <v>23</v>
      </c>
      <c r="L205" s="9">
        <v>0</v>
      </c>
    </row>
    <row r="206" spans="1:12" ht="27" customHeight="1" x14ac:dyDescent="0.25">
      <c r="A206" s="7">
        <v>5441</v>
      </c>
      <c r="B206" s="8" t="s">
        <v>602</v>
      </c>
      <c r="C206" s="7" t="s">
        <v>603</v>
      </c>
      <c r="D206" s="9">
        <f>SUM(E206,F206)</f>
        <v>0</v>
      </c>
      <c r="E206" s="9" t="s">
        <v>23</v>
      </c>
      <c r="F206" s="9">
        <v>0</v>
      </c>
      <c r="G206" s="9">
        <f>SUM(H206,I206)</f>
        <v>0</v>
      </c>
      <c r="H206" s="9" t="s">
        <v>23</v>
      </c>
      <c r="I206" s="9">
        <v>0</v>
      </c>
      <c r="J206" s="9">
        <f>SUM(K206,L206)</f>
        <v>0</v>
      </c>
      <c r="K206" s="9" t="s">
        <v>23</v>
      </c>
      <c r="L206" s="9">
        <v>0</v>
      </c>
    </row>
    <row r="207" spans="1:12" ht="39.950000000000003" customHeight="1" x14ac:dyDescent="0.25">
      <c r="A207" s="7">
        <v>5500</v>
      </c>
      <c r="B207" s="8" t="s">
        <v>604</v>
      </c>
      <c r="C207" s="7" t="s">
        <v>368</v>
      </c>
      <c r="D207" s="9">
        <f>SUM(D209)</f>
        <v>977988</v>
      </c>
      <c r="E207" s="9" t="s">
        <v>23</v>
      </c>
      <c r="F207" s="9">
        <f>SUM(F209)</f>
        <v>977988</v>
      </c>
      <c r="G207" s="9">
        <f>SUM(G209)</f>
        <v>22189588</v>
      </c>
      <c r="H207" s="9" t="s">
        <v>23</v>
      </c>
      <c r="I207" s="9">
        <f>SUM(I209)</f>
        <v>22189588</v>
      </c>
      <c r="J207" s="9">
        <f>SUM(J209)</f>
        <v>12405196</v>
      </c>
      <c r="K207" s="9" t="s">
        <v>23</v>
      </c>
      <c r="L207" s="9">
        <f>SUM(L209)</f>
        <v>12405196</v>
      </c>
    </row>
    <row r="208" spans="1:12" ht="21.75" customHeight="1" x14ac:dyDescent="0.25">
      <c r="A208" s="7"/>
      <c r="B208" s="8" t="s">
        <v>366</v>
      </c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1:12" ht="39.950000000000003" customHeight="1" x14ac:dyDescent="0.25">
      <c r="A209" s="7">
        <v>5511</v>
      </c>
      <c r="B209" s="8" t="s">
        <v>604</v>
      </c>
      <c r="C209" s="7" t="s">
        <v>605</v>
      </c>
      <c r="D209" s="9">
        <f>SUM(E209,F209)</f>
        <v>977988</v>
      </c>
      <c r="E209" s="9" t="s">
        <v>23</v>
      </c>
      <c r="F209" s="9">
        <v>977988</v>
      </c>
      <c r="G209" s="9">
        <f>SUM(H209,I209)</f>
        <v>22189588</v>
      </c>
      <c r="H209" s="9" t="s">
        <v>23</v>
      </c>
      <c r="I209" s="9">
        <v>22189588</v>
      </c>
      <c r="J209" s="9">
        <f>SUM(K209,L209)</f>
        <v>12405196</v>
      </c>
      <c r="K209" s="9" t="s">
        <v>23</v>
      </c>
      <c r="L209" s="9">
        <v>12405196</v>
      </c>
    </row>
    <row r="210" spans="1:12" ht="39.950000000000003" customHeight="1" x14ac:dyDescent="0.25">
      <c r="A210" s="7">
        <v>6000</v>
      </c>
      <c r="B210" s="8" t="s">
        <v>606</v>
      </c>
      <c r="C210" s="7" t="s">
        <v>368</v>
      </c>
      <c r="D210" s="9">
        <f>SUM(D212,D220,D225,D228)</f>
        <v>-744000000</v>
      </c>
      <c r="E210" s="9" t="s">
        <v>23</v>
      </c>
      <c r="F210" s="9">
        <f>SUM(F212,F220,F225,F228)</f>
        <v>-744000000</v>
      </c>
      <c r="G210" s="9">
        <f>SUM(G212,G220,G225,G228)</f>
        <v>-1244000000</v>
      </c>
      <c r="H210" s="9" t="s">
        <v>23</v>
      </c>
      <c r="I210" s="20">
        <f>SUM(I212,I220,I225,I228)</f>
        <v>-1244000000</v>
      </c>
      <c r="J210" s="9">
        <f>SUM(J212,J220,J225,J228)</f>
        <v>-164356519.19999999</v>
      </c>
      <c r="K210" s="9" t="s">
        <v>23</v>
      </c>
      <c r="L210" s="9">
        <f>SUM(L212,L220,L225,L228)</f>
        <v>-164356519.19999999</v>
      </c>
    </row>
    <row r="211" spans="1:12" ht="29.25" customHeight="1" x14ac:dyDescent="0.25">
      <c r="A211" s="7"/>
      <c r="B211" s="8" t="s">
        <v>165</v>
      </c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2" spans="1:12" ht="29.25" customHeight="1" x14ac:dyDescent="0.25">
      <c r="A212" s="7">
        <v>6100</v>
      </c>
      <c r="B212" s="8" t="s">
        <v>607</v>
      </c>
      <c r="C212" s="7" t="s">
        <v>368</v>
      </c>
      <c r="D212" s="9">
        <f>SUM(D214:D216)</f>
        <v>-44000000</v>
      </c>
      <c r="E212" s="9" t="s">
        <v>23</v>
      </c>
      <c r="F212" s="9">
        <f>SUM(F214:F216)</f>
        <v>-44000000</v>
      </c>
      <c r="G212" s="9">
        <f>SUM(G214:G216)</f>
        <v>-294000000</v>
      </c>
      <c r="H212" s="9" t="s">
        <v>23</v>
      </c>
      <c r="I212" s="9">
        <f>SUM(I214:I216)</f>
        <v>-294000000</v>
      </c>
      <c r="J212" s="9">
        <f>SUM(J214:J216)</f>
        <v>-8336497</v>
      </c>
      <c r="K212" s="9" t="s">
        <v>23</v>
      </c>
      <c r="L212" s="9">
        <f>SUM(L214:L216)</f>
        <v>-8336497</v>
      </c>
    </row>
    <row r="213" spans="1:12" ht="29.25" customHeight="1" x14ac:dyDescent="0.25">
      <c r="A213" s="7"/>
      <c r="B213" s="8" t="s">
        <v>165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1:12" ht="29.25" customHeight="1" x14ac:dyDescent="0.25">
      <c r="A214" s="7">
        <v>6110</v>
      </c>
      <c r="B214" s="8" t="s">
        <v>608</v>
      </c>
      <c r="C214" s="7" t="s">
        <v>609</v>
      </c>
      <c r="D214" s="9">
        <f>SUM(E214,F214)</f>
        <v>0</v>
      </c>
      <c r="E214" s="9" t="s">
        <v>23</v>
      </c>
      <c r="F214" s="9">
        <v>0</v>
      </c>
      <c r="G214" s="9">
        <f>SUM(H214,I214)</f>
        <v>0</v>
      </c>
      <c r="H214" s="9" t="s">
        <v>23</v>
      </c>
      <c r="I214" s="9">
        <v>0</v>
      </c>
      <c r="J214" s="9">
        <f>SUM(K214,L214)</f>
        <v>0</v>
      </c>
      <c r="K214" s="9" t="s">
        <v>23</v>
      </c>
      <c r="L214" s="9">
        <v>0</v>
      </c>
    </row>
    <row r="215" spans="1:12" ht="29.25" customHeight="1" x14ac:dyDescent="0.25">
      <c r="A215" s="7">
        <v>6120</v>
      </c>
      <c r="B215" s="8" t="s">
        <v>610</v>
      </c>
      <c r="C215" s="7" t="s">
        <v>611</v>
      </c>
      <c r="D215" s="9">
        <f>SUM(E215,F215)</f>
        <v>0</v>
      </c>
      <c r="E215" s="9" t="s">
        <v>23</v>
      </c>
      <c r="F215" s="9">
        <v>0</v>
      </c>
      <c r="G215" s="9">
        <f>SUM(H215,I215)</f>
        <v>0</v>
      </c>
      <c r="H215" s="9" t="s">
        <v>23</v>
      </c>
      <c r="I215" s="9">
        <v>0</v>
      </c>
      <c r="J215" s="9">
        <f>SUM(K215,L215)</f>
        <v>0</v>
      </c>
      <c r="K215" s="9" t="s">
        <v>23</v>
      </c>
      <c r="L215" s="9">
        <v>0</v>
      </c>
    </row>
    <row r="216" spans="1:12" ht="29.25" customHeight="1" x14ac:dyDescent="0.25">
      <c r="A216" s="7">
        <v>6130</v>
      </c>
      <c r="B216" s="8" t="s">
        <v>612</v>
      </c>
      <c r="C216" s="7" t="s">
        <v>613</v>
      </c>
      <c r="D216" s="9">
        <f>SUM(E216,F216)</f>
        <v>-44000000</v>
      </c>
      <c r="E216" s="9" t="s">
        <v>23</v>
      </c>
      <c r="F216" s="9">
        <v>-44000000</v>
      </c>
      <c r="G216" s="9">
        <f>SUM(H216,I216)</f>
        <v>-294000000</v>
      </c>
      <c r="H216" s="9" t="s">
        <v>23</v>
      </c>
      <c r="I216" s="9">
        <v>-294000000</v>
      </c>
      <c r="J216" s="9">
        <f>SUM(K216,L216)</f>
        <v>-8336497</v>
      </c>
      <c r="K216" s="9" t="s">
        <v>23</v>
      </c>
      <c r="L216" s="9">
        <v>-8336497</v>
      </c>
    </row>
    <row r="217" spans="1:12" ht="29.25" customHeight="1" x14ac:dyDescent="0.25">
      <c r="A217" s="7">
        <v>6200</v>
      </c>
      <c r="B217" s="8" t="s">
        <v>614</v>
      </c>
      <c r="C217" s="7" t="s">
        <v>368</v>
      </c>
      <c r="D217" s="9">
        <f>SUM(D219:D220)</f>
        <v>0</v>
      </c>
      <c r="E217" s="9" t="s">
        <v>23</v>
      </c>
      <c r="F217" s="9">
        <f>SUM(F219:F220)</f>
        <v>0</v>
      </c>
      <c r="G217" s="9">
        <f>SUM(G219:G220)</f>
        <v>0</v>
      </c>
      <c r="H217" s="9" t="s">
        <v>23</v>
      </c>
      <c r="I217" s="9">
        <f>SUM(I219:I220)</f>
        <v>0</v>
      </c>
      <c r="J217" s="9">
        <f>SUM(J219:J220)</f>
        <v>0</v>
      </c>
      <c r="K217" s="9" t="s">
        <v>23</v>
      </c>
      <c r="L217" s="9">
        <f>SUM(L219:L220)</f>
        <v>0</v>
      </c>
    </row>
    <row r="218" spans="1:12" ht="28.5" customHeight="1" x14ac:dyDescent="0.25">
      <c r="A218" s="7"/>
      <c r="B218" s="8" t="s">
        <v>165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1:12" ht="39.950000000000003" customHeight="1" x14ac:dyDescent="0.25">
      <c r="A219" s="7">
        <v>6210</v>
      </c>
      <c r="B219" s="8" t="s">
        <v>615</v>
      </c>
      <c r="C219" s="7" t="s">
        <v>616</v>
      </c>
      <c r="D219" s="9">
        <f>SUM(E219,F219)</f>
        <v>0</v>
      </c>
      <c r="E219" s="9" t="s">
        <v>23</v>
      </c>
      <c r="F219" s="9">
        <v>0</v>
      </c>
      <c r="G219" s="9">
        <f>SUM(H219,I219)</f>
        <v>0</v>
      </c>
      <c r="H219" s="9" t="s">
        <v>23</v>
      </c>
      <c r="I219" s="9">
        <v>0</v>
      </c>
      <c r="J219" s="9">
        <f>SUM(K219,L219)</f>
        <v>0</v>
      </c>
      <c r="K219" s="9" t="s">
        <v>23</v>
      </c>
      <c r="L219" s="9">
        <v>0</v>
      </c>
    </row>
    <row r="220" spans="1:12" ht="39.950000000000003" customHeight="1" x14ac:dyDescent="0.25">
      <c r="A220" s="7">
        <v>6220</v>
      </c>
      <c r="B220" s="8" t="s">
        <v>617</v>
      </c>
      <c r="C220" s="7" t="s">
        <v>368</v>
      </c>
      <c r="D220" s="9">
        <f>SUM(D222:D224)</f>
        <v>0</v>
      </c>
      <c r="E220" s="9" t="s">
        <v>23</v>
      </c>
      <c r="F220" s="9">
        <f>SUM(F222:F224)</f>
        <v>0</v>
      </c>
      <c r="G220" s="9">
        <f>SUM(G222:G224)</f>
        <v>0</v>
      </c>
      <c r="H220" s="9" t="s">
        <v>23</v>
      </c>
      <c r="I220" s="9">
        <f>SUM(I222:I224)</f>
        <v>0</v>
      </c>
      <c r="J220" s="9">
        <f>SUM(J222:J224)</f>
        <v>0</v>
      </c>
      <c r="K220" s="9" t="s">
        <v>23</v>
      </c>
      <c r="L220" s="9">
        <f>SUM(L222:L224)</f>
        <v>0</v>
      </c>
    </row>
    <row r="221" spans="1:12" ht="30" customHeight="1" x14ac:dyDescent="0.25">
      <c r="A221" s="7"/>
      <c r="B221" s="8" t="s">
        <v>167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1:12" ht="30" customHeight="1" x14ac:dyDescent="0.25">
      <c r="A222" s="7">
        <v>6221</v>
      </c>
      <c r="B222" s="8" t="s">
        <v>618</v>
      </c>
      <c r="C222" s="7" t="s">
        <v>619</v>
      </c>
      <c r="D222" s="9">
        <f>SUM(E222,F222)</f>
        <v>0</v>
      </c>
      <c r="E222" s="9" t="s">
        <v>23</v>
      </c>
      <c r="F222" s="9">
        <v>0</v>
      </c>
      <c r="G222" s="9">
        <f>SUM(H222,I222)</f>
        <v>0</v>
      </c>
      <c r="H222" s="9" t="s">
        <v>23</v>
      </c>
      <c r="I222" s="9">
        <v>0</v>
      </c>
      <c r="J222" s="9">
        <f>SUM(K222,L222)</f>
        <v>0</v>
      </c>
      <c r="K222" s="9" t="s">
        <v>23</v>
      </c>
      <c r="L222" s="9">
        <v>0</v>
      </c>
    </row>
    <row r="223" spans="1:12" ht="30" customHeight="1" x14ac:dyDescent="0.25">
      <c r="A223" s="7">
        <v>6222</v>
      </c>
      <c r="B223" s="8" t="s">
        <v>620</v>
      </c>
      <c r="C223" s="7" t="s">
        <v>621</v>
      </c>
      <c r="D223" s="9">
        <f>SUM(E223,F223)</f>
        <v>0</v>
      </c>
      <c r="E223" s="9" t="s">
        <v>23</v>
      </c>
      <c r="F223" s="9">
        <v>0</v>
      </c>
      <c r="G223" s="9">
        <f>SUM(H223,I223)</f>
        <v>0</v>
      </c>
      <c r="H223" s="9" t="s">
        <v>23</v>
      </c>
      <c r="I223" s="9">
        <v>0</v>
      </c>
      <c r="J223" s="9">
        <f>SUM(K223,L223)</f>
        <v>0</v>
      </c>
      <c r="K223" s="9" t="s">
        <v>23</v>
      </c>
      <c r="L223" s="9">
        <v>0</v>
      </c>
    </row>
    <row r="224" spans="1:12" ht="30" customHeight="1" x14ac:dyDescent="0.25">
      <c r="A224" s="7">
        <v>6223</v>
      </c>
      <c r="B224" s="8" t="s">
        <v>622</v>
      </c>
      <c r="C224" s="7" t="s">
        <v>623</v>
      </c>
      <c r="D224" s="9">
        <f>SUM(E224,F224)</f>
        <v>0</v>
      </c>
      <c r="E224" s="9" t="s">
        <v>23</v>
      </c>
      <c r="F224" s="9">
        <v>0</v>
      </c>
      <c r="G224" s="9">
        <f>SUM(H224,I224)</f>
        <v>0</v>
      </c>
      <c r="H224" s="9" t="s">
        <v>23</v>
      </c>
      <c r="I224" s="9">
        <v>0</v>
      </c>
      <c r="J224" s="9">
        <f>SUM(K224,L224)</f>
        <v>0</v>
      </c>
      <c r="K224" s="9" t="s">
        <v>23</v>
      </c>
      <c r="L224" s="9">
        <v>0</v>
      </c>
    </row>
    <row r="225" spans="1:14" ht="30" customHeight="1" x14ac:dyDescent="0.25">
      <c r="A225" s="7">
        <v>6300</v>
      </c>
      <c r="B225" s="8" t="s">
        <v>624</v>
      </c>
      <c r="C225" s="7" t="s">
        <v>368</v>
      </c>
      <c r="D225" s="9">
        <f>SUM(D227)</f>
        <v>0</v>
      </c>
      <c r="E225" s="9" t="s">
        <v>23</v>
      </c>
      <c r="F225" s="9">
        <f>SUM(F227)</f>
        <v>0</v>
      </c>
      <c r="G225" s="9">
        <f>SUM(G227)</f>
        <v>0</v>
      </c>
      <c r="H225" s="9" t="s">
        <v>23</v>
      </c>
      <c r="I225" s="9">
        <f>SUM(I227)</f>
        <v>0</v>
      </c>
      <c r="J225" s="9">
        <f>SUM(J227)</f>
        <v>0</v>
      </c>
      <c r="K225" s="9" t="s">
        <v>23</v>
      </c>
      <c r="L225" s="9">
        <f>SUM(L227)</f>
        <v>0</v>
      </c>
    </row>
    <row r="226" spans="1:14" ht="30" customHeight="1" x14ac:dyDescent="0.25">
      <c r="A226" s="7"/>
      <c r="B226" s="8" t="s">
        <v>165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</row>
    <row r="227" spans="1:14" ht="30" customHeight="1" x14ac:dyDescent="0.25">
      <c r="A227" s="7">
        <v>6310</v>
      </c>
      <c r="B227" s="8" t="s">
        <v>625</v>
      </c>
      <c r="C227" s="7" t="s">
        <v>626</v>
      </c>
      <c r="D227" s="9">
        <f>SUM(E227,F227)</f>
        <v>0</v>
      </c>
      <c r="E227" s="9" t="s">
        <v>23</v>
      </c>
      <c r="F227" s="9">
        <v>0</v>
      </c>
      <c r="G227" s="9">
        <f>SUM(H227,I227)</f>
        <v>0</v>
      </c>
      <c r="H227" s="9" t="s">
        <v>23</v>
      </c>
      <c r="I227" s="9">
        <v>0</v>
      </c>
      <c r="J227" s="9">
        <f>SUM(K227,L227)</f>
        <v>0</v>
      </c>
      <c r="K227" s="9" t="s">
        <v>23</v>
      </c>
      <c r="L227" s="9">
        <v>0</v>
      </c>
    </row>
    <row r="228" spans="1:14" ht="39.950000000000003" customHeight="1" x14ac:dyDescent="0.25">
      <c r="A228" s="7">
        <v>6400</v>
      </c>
      <c r="B228" s="8" t="s">
        <v>627</v>
      </c>
      <c r="C228" s="7" t="s">
        <v>368</v>
      </c>
      <c r="D228" s="9">
        <f>SUM(D230:D233)</f>
        <v>-700000000</v>
      </c>
      <c r="E228" s="9" t="s">
        <v>23</v>
      </c>
      <c r="F228" s="9">
        <f>SUM(F230:F233)</f>
        <v>-700000000</v>
      </c>
      <c r="G228" s="9">
        <f>SUM(G230:G233)</f>
        <v>-950000000</v>
      </c>
      <c r="H228" s="9" t="s">
        <v>23</v>
      </c>
      <c r="I228" s="9">
        <f>SUM(I230:I233)</f>
        <v>-950000000</v>
      </c>
      <c r="J228" s="9">
        <f>SUM(J230:J233)</f>
        <v>-156020022.19999999</v>
      </c>
      <c r="K228" s="9" t="s">
        <v>23</v>
      </c>
      <c r="L228" s="9">
        <f>SUM(L230:L233)</f>
        <v>-156020022.19999999</v>
      </c>
    </row>
    <row r="229" spans="1:14" ht="32.25" customHeight="1" x14ac:dyDescent="0.25">
      <c r="A229" s="7"/>
      <c r="B229" s="8" t="s">
        <v>165</v>
      </c>
      <c r="C229" s="7"/>
      <c r="D229" s="7"/>
      <c r="E229" s="7"/>
      <c r="F229" s="7"/>
      <c r="G229" s="7"/>
      <c r="H229" s="7"/>
      <c r="I229" s="7"/>
      <c r="J229" s="7"/>
      <c r="K229" s="7"/>
      <c r="L229" s="7"/>
    </row>
    <row r="230" spans="1:14" ht="32.25" customHeight="1" x14ac:dyDescent="0.25">
      <c r="A230" s="7">
        <v>6410</v>
      </c>
      <c r="B230" s="8" t="s">
        <v>628</v>
      </c>
      <c r="C230" s="7" t="s">
        <v>629</v>
      </c>
      <c r="D230" s="9">
        <f>SUM(E230,F230)</f>
        <v>-700000000</v>
      </c>
      <c r="E230" s="9" t="s">
        <v>23</v>
      </c>
      <c r="F230" s="9">
        <v>-700000000</v>
      </c>
      <c r="G230" s="9">
        <f>SUM(H230,I230)</f>
        <v>-950000000</v>
      </c>
      <c r="H230" s="9" t="s">
        <v>23</v>
      </c>
      <c r="I230" s="9">
        <v>-950000000</v>
      </c>
      <c r="J230" s="9">
        <f>SUM(K230,L230)</f>
        <v>-156020022.19999999</v>
      </c>
      <c r="K230" s="9" t="s">
        <v>23</v>
      </c>
      <c r="L230" s="9">
        <v>-156020022.19999999</v>
      </c>
    </row>
    <row r="231" spans="1:14" ht="32.25" customHeight="1" x14ac:dyDescent="0.25">
      <c r="A231" s="7">
        <v>6420</v>
      </c>
      <c r="B231" s="8" t="s">
        <v>630</v>
      </c>
      <c r="C231" s="7" t="s">
        <v>631</v>
      </c>
      <c r="D231" s="9">
        <f>SUM(E231,F231)</f>
        <v>0</v>
      </c>
      <c r="E231" s="9" t="s">
        <v>23</v>
      </c>
      <c r="F231" s="9">
        <v>0</v>
      </c>
      <c r="G231" s="9">
        <f>SUM(H231,I231)</f>
        <v>0</v>
      </c>
      <c r="H231" s="9" t="s">
        <v>23</v>
      </c>
      <c r="I231" s="9">
        <v>0</v>
      </c>
      <c r="J231" s="9">
        <f>SUM(K231,L231)</f>
        <v>0</v>
      </c>
      <c r="K231" s="9" t="s">
        <v>23</v>
      </c>
      <c r="L231" s="9">
        <v>0</v>
      </c>
    </row>
    <row r="232" spans="1:14" ht="32.25" customHeight="1" x14ac:dyDescent="0.25">
      <c r="A232" s="7">
        <v>6430</v>
      </c>
      <c r="B232" s="8" t="s">
        <v>632</v>
      </c>
      <c r="C232" s="7" t="s">
        <v>633</v>
      </c>
      <c r="D232" s="9">
        <f>SUM(E232,F232)</f>
        <v>0</v>
      </c>
      <c r="E232" s="9" t="s">
        <v>23</v>
      </c>
      <c r="F232" s="9">
        <v>0</v>
      </c>
      <c r="G232" s="9">
        <f>SUM(H232,I232)</f>
        <v>0</v>
      </c>
      <c r="H232" s="9" t="s">
        <v>23</v>
      </c>
      <c r="I232" s="9">
        <v>0</v>
      </c>
      <c r="J232" s="9">
        <f>SUM(K232,L232)</f>
        <v>0</v>
      </c>
      <c r="K232" s="9" t="s">
        <v>23</v>
      </c>
      <c r="L232" s="9">
        <v>0</v>
      </c>
    </row>
    <row r="233" spans="1:14" ht="32.25" customHeight="1" x14ac:dyDescent="0.25">
      <c r="A233" s="7">
        <v>6440</v>
      </c>
      <c r="B233" s="8" t="s">
        <v>634</v>
      </c>
      <c r="C233" s="7" t="s">
        <v>635</v>
      </c>
      <c r="D233" s="9">
        <f>SUM(E233,F233)</f>
        <v>0</v>
      </c>
      <c r="E233" s="9" t="s">
        <v>23</v>
      </c>
      <c r="F233" s="9">
        <v>0</v>
      </c>
      <c r="G233" s="9">
        <f>SUM(H233,I233)</f>
        <v>0</v>
      </c>
      <c r="H233" s="9" t="s">
        <v>23</v>
      </c>
      <c r="I233" s="9">
        <v>0</v>
      </c>
      <c r="J233" s="9">
        <f>SUM(K233,L233)</f>
        <v>0</v>
      </c>
      <c r="K233" s="9" t="s">
        <v>23</v>
      </c>
      <c r="L233" s="9">
        <v>0</v>
      </c>
    </row>
    <row r="234" spans="1:14" ht="1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4" ht="1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4" ht="20.25" customHeight="1" x14ac:dyDescent="0.25">
      <c r="A236" s="2"/>
      <c r="B236" s="22" t="s">
        <v>728</v>
      </c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</row>
    <row r="237" spans="1:14" ht="15" customHeight="1" x14ac:dyDescent="0.25">
      <c r="A237" s="2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1:14" ht="24" customHeight="1" x14ac:dyDescent="0.25">
      <c r="B238" s="22" t="s">
        <v>729</v>
      </c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</row>
  </sheetData>
  <mergeCells count="15">
    <mergeCell ref="B236:N236"/>
    <mergeCell ref="B238:N238"/>
    <mergeCell ref="J13:L13"/>
    <mergeCell ref="G13:I13"/>
    <mergeCell ref="D13:F13"/>
    <mergeCell ref="B13:C13"/>
    <mergeCell ref="A6:K6"/>
    <mergeCell ref="A7:K7"/>
    <mergeCell ref="A8:L8"/>
    <mergeCell ref="A9:K9"/>
    <mergeCell ref="I1:L1"/>
    <mergeCell ref="I2:L2"/>
    <mergeCell ref="I3:L3"/>
    <mergeCell ref="I4:L4"/>
    <mergeCell ref="I5:L5"/>
  </mergeCells>
  <pageMargins left="0" right="0" top="0" bottom="0" header="0" footer="0"/>
  <pageSetup paperSize="9" scale="82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7" zoomScaleSheetLayoutView="100" workbookViewId="0">
      <selection activeCell="D17" sqref="D17"/>
    </sheetView>
  </sheetViews>
  <sheetFormatPr defaultRowHeight="15" customHeight="1" x14ac:dyDescent="0.25"/>
  <cols>
    <col min="1" max="1" width="4.7109375" style="1" customWidth="1"/>
    <col min="2" max="2" width="33.42578125" style="1" customWidth="1"/>
    <col min="3" max="3" width="15.85546875" style="1" customWidth="1"/>
    <col min="4" max="4" width="11.85546875" style="1" customWidth="1"/>
    <col min="5" max="5" width="15.7109375" style="1" customWidth="1"/>
    <col min="6" max="6" width="16" style="1" customWidth="1"/>
    <col min="7" max="7" width="13.140625" style="1" customWidth="1"/>
    <col min="8" max="8" width="15.85546875" style="1" customWidth="1"/>
    <col min="9" max="9" width="14.140625" style="1" customWidth="1"/>
    <col min="10" max="10" width="13.7109375" style="1" customWidth="1"/>
    <col min="11" max="11" width="16.28515625" style="1" customWidth="1"/>
    <col min="12" max="14" width="19" style="1" customWidth="1"/>
    <col min="15" max="16384" width="9.140625" style="1"/>
  </cols>
  <sheetData>
    <row r="1" spans="1:12" ht="15" customHeight="1" x14ac:dyDescent="0.25">
      <c r="H1" s="21" t="s">
        <v>732</v>
      </c>
      <c r="I1" s="21"/>
      <c r="J1" s="21"/>
      <c r="K1" s="21"/>
    </row>
    <row r="2" spans="1:12" ht="15" customHeight="1" x14ac:dyDescent="0.25">
      <c r="H2" s="21" t="s">
        <v>723</v>
      </c>
      <c r="I2" s="21"/>
      <c r="J2" s="21"/>
      <c r="K2" s="21"/>
    </row>
    <row r="3" spans="1:12" ht="15" customHeight="1" x14ac:dyDescent="0.25">
      <c r="H3" s="21" t="s">
        <v>724</v>
      </c>
      <c r="I3" s="21"/>
      <c r="J3" s="21"/>
      <c r="K3" s="21"/>
    </row>
    <row r="4" spans="1:12" ht="15" customHeight="1" x14ac:dyDescent="0.25">
      <c r="H4" s="21" t="s">
        <v>725</v>
      </c>
      <c r="I4" s="21"/>
      <c r="J4" s="21"/>
      <c r="K4" s="21"/>
    </row>
    <row r="5" spans="1:12" ht="15" customHeight="1" x14ac:dyDescent="0.25">
      <c r="H5" s="21" t="s">
        <v>726</v>
      </c>
      <c r="I5" s="21"/>
      <c r="J5" s="21"/>
      <c r="K5" s="21"/>
    </row>
    <row r="6" spans="1:12" ht="50.1" customHeight="1" x14ac:dyDescent="0.25">
      <c r="A6" s="30" t="s">
        <v>0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2" ht="15" customHeight="1" x14ac:dyDescent="0.25">
      <c r="A7" s="31" t="s">
        <v>1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2" ht="15" customHeight="1" x14ac:dyDescent="0.25">
      <c r="A8" s="31" t="s">
        <v>636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5" customHeight="1" x14ac:dyDescent="0.25">
      <c r="A9" s="31" t="s">
        <v>3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3" spans="1:12" ht="15" customHeight="1" x14ac:dyDescent="0.25">
      <c r="A13" s="3"/>
      <c r="B13" s="3"/>
      <c r="C13" s="25" t="s">
        <v>4</v>
      </c>
      <c r="D13" s="26"/>
      <c r="E13" s="27"/>
      <c r="F13" s="25" t="s">
        <v>5</v>
      </c>
      <c r="G13" s="26"/>
      <c r="H13" s="27"/>
      <c r="I13" s="25" t="s">
        <v>6</v>
      </c>
      <c r="J13" s="26"/>
      <c r="K13" s="27"/>
    </row>
    <row r="14" spans="1:12" ht="39.950000000000003" customHeight="1" x14ac:dyDescent="0.25">
      <c r="A14" s="4" t="s">
        <v>7</v>
      </c>
      <c r="B14" s="11"/>
      <c r="C14" s="4" t="s">
        <v>9</v>
      </c>
      <c r="D14" s="4" t="s">
        <v>637</v>
      </c>
      <c r="E14" s="4"/>
      <c r="F14" s="4" t="s">
        <v>9</v>
      </c>
      <c r="G14" s="4" t="s">
        <v>10</v>
      </c>
      <c r="H14" s="4"/>
      <c r="I14" s="4" t="s">
        <v>9</v>
      </c>
      <c r="J14" s="4" t="s">
        <v>10</v>
      </c>
      <c r="K14" s="3"/>
    </row>
    <row r="15" spans="1:12" ht="20.100000000000001" customHeight="1" x14ac:dyDescent="0.25">
      <c r="A15" s="4" t="s">
        <v>11</v>
      </c>
      <c r="B15" s="4"/>
      <c r="C15" s="4" t="s">
        <v>638</v>
      </c>
      <c r="D15" s="17" t="s">
        <v>17</v>
      </c>
      <c r="E15" s="17" t="s">
        <v>158</v>
      </c>
      <c r="F15" s="4" t="s">
        <v>639</v>
      </c>
      <c r="G15" s="17" t="s">
        <v>17</v>
      </c>
      <c r="H15" s="17" t="s">
        <v>158</v>
      </c>
      <c r="I15" s="4" t="s">
        <v>640</v>
      </c>
      <c r="J15" s="17" t="s">
        <v>17</v>
      </c>
      <c r="K15" s="4" t="s">
        <v>158</v>
      </c>
    </row>
    <row r="16" spans="1:12" ht="15" customHeight="1" x14ac:dyDescent="0.2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</row>
    <row r="17" spans="1:14" ht="39.950000000000003" customHeight="1" x14ac:dyDescent="0.25">
      <c r="A17" s="12">
        <v>7000</v>
      </c>
      <c r="B17" s="13" t="s">
        <v>641</v>
      </c>
      <c r="C17" s="14">
        <f>SUM(D17:E17)</f>
        <v>-1074106868.2</v>
      </c>
      <c r="D17" s="14">
        <f>Ekamutner!E18-Gorcarnakan_caxs!G17</f>
        <v>0</v>
      </c>
      <c r="E17" s="14">
        <f>Ekamutner!F18-Gorcarnakan_caxs!H17</f>
        <v>-1074106868.2</v>
      </c>
      <c r="F17" s="14">
        <f>SUM(G17:H17)</f>
        <v>-1074106868.2</v>
      </c>
      <c r="G17" s="14">
        <f>Ekamutner!H18-Gorcarnakan_caxs!J17</f>
        <v>0</v>
      </c>
      <c r="H17" s="14">
        <f>Ekamutner!I18-Gorcarnakan_caxs!K17</f>
        <v>-1074106868.2</v>
      </c>
      <c r="I17" s="14">
        <f>SUM(J17:K17)</f>
        <v>-993707056.99999976</v>
      </c>
      <c r="J17" s="14">
        <f>Ekamutner!K18-Gorcarnakan_caxs!M17</f>
        <v>116506688.20000029</v>
      </c>
      <c r="K17" s="14">
        <f>Ekamutner!L18-Gorcarnakan_caxs!N17</f>
        <v>-1110213745.2</v>
      </c>
    </row>
    <row r="21" spans="1:14" ht="39.950000000000003" customHeight="1" x14ac:dyDescent="0.25">
      <c r="A21" s="10"/>
    </row>
    <row r="22" spans="1:14" ht="39.950000000000003" customHeight="1" x14ac:dyDescent="0.25">
      <c r="A22" s="10"/>
      <c r="B22" s="13" t="s">
        <v>642</v>
      </c>
      <c r="C22" s="14">
        <f>C17+Dificiti_caxs!D17</f>
        <v>0</v>
      </c>
      <c r="D22" s="14">
        <f>D17+Dificiti_caxs!E17</f>
        <v>0</v>
      </c>
      <c r="E22" s="14">
        <f>E17+Dificiti_caxs!F17</f>
        <v>0</v>
      </c>
      <c r="F22" s="14">
        <f>F17+Dificiti_caxs!G17</f>
        <v>0</v>
      </c>
      <c r="G22" s="14">
        <f>G17+Dificiti_caxs!H17</f>
        <v>0</v>
      </c>
      <c r="H22" s="14">
        <f>H17+Dificiti_caxs!I17</f>
        <v>0</v>
      </c>
      <c r="I22" s="14">
        <f>I17+Dificiti_caxs!J17</f>
        <v>0.40000009536743164</v>
      </c>
      <c r="J22" s="14">
        <f>J17+Dificiti_caxs!K17</f>
        <v>2.8312206268310547E-7</v>
      </c>
      <c r="K22" s="14">
        <f>K17+Dificiti_caxs!L17</f>
        <v>0.39999985694885254</v>
      </c>
    </row>
    <row r="23" spans="1:14" ht="39.950000000000003" customHeight="1" x14ac:dyDescent="0.25">
      <c r="A23" s="10"/>
      <c r="B23" s="13" t="s">
        <v>643</v>
      </c>
      <c r="C23" s="14">
        <f>Gorcarnakan_caxs!F17-Tntesagitakan!D17</f>
        <v>0</v>
      </c>
      <c r="D23" s="14">
        <f>Gorcarnakan_caxs!G17-Tntesagitakan!E17</f>
        <v>0</v>
      </c>
      <c r="E23" s="14">
        <f>Gorcarnakan_caxs!H17-Tntesagitakan!F17</f>
        <v>0</v>
      </c>
      <c r="F23" s="14">
        <f>Gorcarnakan_caxs!I17-Tntesagitakan!G17</f>
        <v>0</v>
      </c>
      <c r="G23" s="14">
        <f>Gorcarnakan_caxs!J17-Tntesagitakan!H17</f>
        <v>0</v>
      </c>
      <c r="H23" s="14">
        <f>Gorcarnakan_caxs!K17-Tntesagitakan!I17</f>
        <v>0</v>
      </c>
      <c r="I23" s="14">
        <f>Gorcarnakan_caxs!L17-Tntesagitakan!J17</f>
        <v>0</v>
      </c>
      <c r="J23" s="14">
        <f>Gorcarnakan_caxs!M17-Tntesagitakan!K17</f>
        <v>0</v>
      </c>
      <c r="K23" s="14">
        <f>Gorcarnakan_caxs!N17-Tntesagitakan!L17</f>
        <v>0</v>
      </c>
    </row>
    <row r="24" spans="1:14" ht="39.950000000000003" customHeight="1" x14ac:dyDescent="0.25">
      <c r="A24" s="10"/>
      <c r="B24" s="13" t="s">
        <v>644</v>
      </c>
      <c r="C24" s="14">
        <f>Gorcarnakan_caxs!F317-Tntesagitakan!D170</f>
        <v>0</v>
      </c>
      <c r="D24" s="14">
        <f>Gorcarnakan_caxs!G317-Tntesagitakan!E170</f>
        <v>0</v>
      </c>
      <c r="E24" s="14">
        <f>Gorcarnakan_caxs!H317-Tntesagitakan!F170</f>
        <v>0</v>
      </c>
      <c r="F24" s="14">
        <f>Gorcarnakan_caxs!I317-Tntesagitakan!G170</f>
        <v>0</v>
      </c>
      <c r="G24" s="14">
        <f>Gorcarnakan_caxs!J317-Tntesagitakan!H170</f>
        <v>0</v>
      </c>
      <c r="H24" s="14">
        <f>Gorcarnakan_caxs!K317-Tntesagitakan!I170</f>
        <v>0</v>
      </c>
      <c r="I24" s="14">
        <f>Gorcarnakan_caxs!L317-Tntesagitakan!J170</f>
        <v>0</v>
      </c>
      <c r="J24" s="14">
        <f>Gorcarnakan_caxs!M317-Tntesagitakan!K170</f>
        <v>0</v>
      </c>
      <c r="K24" s="14">
        <f>Gorcarnakan_caxs!N317-Tntesagitakan!L170</f>
        <v>0</v>
      </c>
    </row>
    <row r="27" spans="1:14" ht="24.75" customHeight="1" x14ac:dyDescent="0.25">
      <c r="B27" s="22" t="s">
        <v>728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" customHeight="1" x14ac:dyDescent="0.2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22.5" customHeight="1" x14ac:dyDescent="0.25">
      <c r="B29" s="22" t="s">
        <v>729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</sheetData>
  <mergeCells count="14">
    <mergeCell ref="B27:N27"/>
    <mergeCell ref="B29:N29"/>
    <mergeCell ref="I13:K13"/>
    <mergeCell ref="F13:H13"/>
    <mergeCell ref="C13:E13"/>
    <mergeCell ref="A6:K6"/>
    <mergeCell ref="A7:K7"/>
    <mergeCell ref="A8:L8"/>
    <mergeCell ref="A9:K9"/>
    <mergeCell ref="H1:K1"/>
    <mergeCell ref="H2:K2"/>
    <mergeCell ref="H3:K3"/>
    <mergeCell ref="H4:K4"/>
    <mergeCell ref="H5:K5"/>
  </mergeCells>
  <pageMargins left="0" right="0" top="0" bottom="0" header="0" footer="0"/>
  <pageSetup paperSize="9" scale="82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zoomScaleSheetLayoutView="100" workbookViewId="0">
      <selection activeCell="F95" sqref="F95"/>
    </sheetView>
  </sheetViews>
  <sheetFormatPr defaultRowHeight="15" customHeight="1" x14ac:dyDescent="0.25"/>
  <cols>
    <col min="1" max="1" width="4.42578125" style="1" customWidth="1"/>
    <col min="2" max="2" width="40" style="1" customWidth="1"/>
    <col min="3" max="3" width="4.85546875" style="1" customWidth="1"/>
    <col min="4" max="4" width="13.42578125" style="1" customWidth="1"/>
    <col min="5" max="5" width="11.5703125" style="1" customWidth="1"/>
    <col min="6" max="6" width="15" style="1" customWidth="1"/>
    <col min="7" max="7" width="14.85546875" style="1" customWidth="1"/>
    <col min="8" max="8" width="12.140625" style="1" customWidth="1"/>
    <col min="9" max="9" width="14.42578125" style="1" customWidth="1"/>
    <col min="10" max="10" width="15" style="1" customWidth="1"/>
    <col min="11" max="11" width="14.28515625" style="1" customWidth="1"/>
    <col min="12" max="12" width="14.7109375" style="1" customWidth="1"/>
    <col min="13" max="14" width="19" style="1" customWidth="1"/>
    <col min="15" max="16384" width="9.140625" style="1"/>
  </cols>
  <sheetData>
    <row r="1" spans="1:12" ht="15" customHeight="1" x14ac:dyDescent="0.25">
      <c r="I1" s="21" t="s">
        <v>734</v>
      </c>
      <c r="J1" s="21"/>
      <c r="K1" s="21"/>
      <c r="L1" s="21"/>
    </row>
    <row r="2" spans="1:12" ht="15" customHeight="1" x14ac:dyDescent="0.25">
      <c r="I2" s="21" t="s">
        <v>723</v>
      </c>
      <c r="J2" s="21"/>
      <c r="K2" s="21"/>
      <c r="L2" s="21"/>
    </row>
    <row r="3" spans="1:12" ht="15" customHeight="1" x14ac:dyDescent="0.25">
      <c r="I3" s="21" t="s">
        <v>724</v>
      </c>
      <c r="J3" s="21"/>
      <c r="K3" s="21"/>
      <c r="L3" s="21"/>
    </row>
    <row r="4" spans="1:12" ht="15" customHeight="1" x14ac:dyDescent="0.25">
      <c r="I4" s="21" t="s">
        <v>725</v>
      </c>
      <c r="J4" s="21"/>
      <c r="K4" s="21"/>
      <c r="L4" s="21"/>
    </row>
    <row r="5" spans="1:12" ht="15" customHeight="1" x14ac:dyDescent="0.25">
      <c r="I5" s="21" t="s">
        <v>726</v>
      </c>
      <c r="J5" s="21"/>
      <c r="K5" s="21"/>
      <c r="L5" s="21"/>
    </row>
    <row r="6" spans="1:12" ht="24.75" customHeight="1" x14ac:dyDescent="0.25">
      <c r="A6" s="23" t="s">
        <v>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"/>
    </row>
    <row r="7" spans="1:12" ht="15" customHeight="1" x14ac:dyDescent="0.25">
      <c r="A7" s="24" t="s">
        <v>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"/>
    </row>
    <row r="8" spans="1:12" ht="15" customHeight="1" x14ac:dyDescent="0.25">
      <c r="A8" s="24" t="s">
        <v>645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15" customHeight="1" x14ac:dyDescent="0.25">
      <c r="A9" s="24" t="s">
        <v>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"/>
    </row>
    <row r="10" spans="1:12" ht="8.2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 hidden="1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2.2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34.5" customHeight="1" x14ac:dyDescent="0.25">
      <c r="A13" s="3" t="s">
        <v>356</v>
      </c>
      <c r="B13" s="3"/>
      <c r="C13" s="3"/>
      <c r="D13" s="28" t="s">
        <v>646</v>
      </c>
      <c r="E13" s="32"/>
      <c r="F13" s="29"/>
      <c r="G13" s="28" t="s">
        <v>647</v>
      </c>
      <c r="H13" s="32"/>
      <c r="I13" s="29"/>
      <c r="J13" s="28" t="s">
        <v>648</v>
      </c>
      <c r="K13" s="32"/>
      <c r="L13" s="29"/>
    </row>
    <row r="14" spans="1:12" ht="21.75" customHeight="1" x14ac:dyDescent="0.25">
      <c r="A14" s="4" t="s">
        <v>649</v>
      </c>
      <c r="B14" s="5"/>
      <c r="C14" s="4"/>
      <c r="D14" s="17" t="s">
        <v>357</v>
      </c>
      <c r="E14" s="4" t="s">
        <v>650</v>
      </c>
      <c r="F14" s="4"/>
      <c r="G14" s="17" t="s">
        <v>359</v>
      </c>
      <c r="H14" s="4" t="s">
        <v>651</v>
      </c>
      <c r="I14" s="4"/>
      <c r="J14" s="17" t="s">
        <v>361</v>
      </c>
      <c r="K14" s="3" t="s">
        <v>650</v>
      </c>
      <c r="L14" s="3"/>
    </row>
    <row r="15" spans="1:12" ht="20.100000000000001" customHeight="1" x14ac:dyDescent="0.25">
      <c r="A15" s="4"/>
      <c r="B15" s="4" t="s">
        <v>363</v>
      </c>
      <c r="C15" s="4" t="s">
        <v>649</v>
      </c>
      <c r="D15" s="4"/>
      <c r="E15" s="4" t="s">
        <v>14</v>
      </c>
      <c r="F15" s="4" t="s">
        <v>364</v>
      </c>
      <c r="G15" s="4"/>
      <c r="H15" s="4" t="s">
        <v>14</v>
      </c>
      <c r="I15" s="4" t="s">
        <v>364</v>
      </c>
      <c r="J15" s="4"/>
      <c r="K15" s="3" t="s">
        <v>14</v>
      </c>
      <c r="L15" s="3" t="s">
        <v>364</v>
      </c>
    </row>
    <row r="16" spans="1:12" ht="15" customHeight="1" x14ac:dyDescent="0.2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</row>
    <row r="17" spans="1:12" ht="30" customHeight="1" x14ac:dyDescent="0.25">
      <c r="A17" s="7">
        <v>8000</v>
      </c>
      <c r="B17" s="8" t="s">
        <v>652</v>
      </c>
      <c r="C17" s="7"/>
      <c r="D17" s="9">
        <f t="shared" ref="D17:L17" si="0">SUM(D19,D79)</f>
        <v>1074106868.2</v>
      </c>
      <c r="E17" s="9">
        <f t="shared" si="0"/>
        <v>0</v>
      </c>
      <c r="F17" s="9">
        <f t="shared" si="0"/>
        <v>1074106868.2</v>
      </c>
      <c r="G17" s="9">
        <f t="shared" si="0"/>
        <v>1074106868.2</v>
      </c>
      <c r="H17" s="9">
        <f t="shared" si="0"/>
        <v>0</v>
      </c>
      <c r="I17" s="9">
        <f t="shared" si="0"/>
        <v>1074106868.2</v>
      </c>
      <c r="J17" s="9">
        <f t="shared" si="0"/>
        <v>993707057.39999986</v>
      </c>
      <c r="K17" s="9">
        <f t="shared" si="0"/>
        <v>-116506688.2</v>
      </c>
      <c r="L17" s="9">
        <f t="shared" si="0"/>
        <v>1110213745.5999999</v>
      </c>
    </row>
    <row r="18" spans="1:12" ht="30" customHeight="1" x14ac:dyDescent="0.25">
      <c r="A18" s="7"/>
      <c r="B18" s="8" t="s">
        <v>165</v>
      </c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30" customHeight="1" x14ac:dyDescent="0.25">
      <c r="A19" s="7">
        <v>8100</v>
      </c>
      <c r="B19" s="8" t="s">
        <v>653</v>
      </c>
      <c r="C19" s="7"/>
      <c r="D19" s="9">
        <f t="shared" ref="D19:L19" si="1">SUM(D21,D49)</f>
        <v>1074106868.2</v>
      </c>
      <c r="E19" s="9">
        <f t="shared" si="1"/>
        <v>0</v>
      </c>
      <c r="F19" s="9">
        <f t="shared" si="1"/>
        <v>1074106868.2</v>
      </c>
      <c r="G19" s="9">
        <f t="shared" si="1"/>
        <v>1074106868.2</v>
      </c>
      <c r="H19" s="9">
        <f t="shared" si="1"/>
        <v>0</v>
      </c>
      <c r="I19" s="9">
        <f t="shared" si="1"/>
        <v>1074106868.2</v>
      </c>
      <c r="J19" s="9">
        <f t="shared" si="1"/>
        <v>993707057.39999986</v>
      </c>
      <c r="K19" s="9">
        <f t="shared" si="1"/>
        <v>-116506688.2</v>
      </c>
      <c r="L19" s="9">
        <f t="shared" si="1"/>
        <v>1110213745.5999999</v>
      </c>
    </row>
    <row r="20" spans="1:12" ht="30" customHeight="1" x14ac:dyDescent="0.25">
      <c r="A20" s="7"/>
      <c r="B20" s="8" t="s">
        <v>165</v>
      </c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30" customHeight="1" x14ac:dyDescent="0.25">
      <c r="A21" s="7">
        <v>8110</v>
      </c>
      <c r="B21" s="8" t="s">
        <v>654</v>
      </c>
      <c r="C21" s="7"/>
      <c r="D21" s="9">
        <f t="shared" ref="D21:L21" si="2">SUM(D23,D27)</f>
        <v>0</v>
      </c>
      <c r="E21" s="9">
        <f t="shared" si="2"/>
        <v>0</v>
      </c>
      <c r="F21" s="9">
        <f t="shared" si="2"/>
        <v>0</v>
      </c>
      <c r="G21" s="9">
        <f t="shared" si="2"/>
        <v>0</v>
      </c>
      <c r="H21" s="9">
        <f t="shared" si="2"/>
        <v>0</v>
      </c>
      <c r="I21" s="9">
        <f t="shared" si="2"/>
        <v>0</v>
      </c>
      <c r="J21" s="9">
        <f t="shared" si="2"/>
        <v>0</v>
      </c>
      <c r="K21" s="9">
        <f t="shared" si="2"/>
        <v>0</v>
      </c>
      <c r="L21" s="9">
        <f t="shared" si="2"/>
        <v>0</v>
      </c>
    </row>
    <row r="22" spans="1:12" ht="30" customHeight="1" x14ac:dyDescent="0.25">
      <c r="A22" s="7"/>
      <c r="B22" s="8" t="s">
        <v>165</v>
      </c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30" customHeight="1" x14ac:dyDescent="0.25">
      <c r="A23" s="7">
        <v>8111</v>
      </c>
      <c r="B23" s="8" t="s">
        <v>655</v>
      </c>
      <c r="C23" s="7"/>
      <c r="D23" s="9">
        <f>SUM(D25:D26)</f>
        <v>0</v>
      </c>
      <c r="E23" s="9" t="s">
        <v>23</v>
      </c>
      <c r="F23" s="9">
        <f>SUM(F25:F26)</f>
        <v>0</v>
      </c>
      <c r="G23" s="9">
        <f>SUM(G25:G26)</f>
        <v>0</v>
      </c>
      <c r="H23" s="9" t="s">
        <v>23</v>
      </c>
      <c r="I23" s="9">
        <f>SUM(I25:I26)</f>
        <v>0</v>
      </c>
      <c r="J23" s="9">
        <f>SUM(J25:J26)</f>
        <v>0</v>
      </c>
      <c r="K23" s="9" t="s">
        <v>23</v>
      </c>
      <c r="L23" s="9">
        <f>SUM(L25:L26)</f>
        <v>0</v>
      </c>
    </row>
    <row r="24" spans="1:12" ht="30" customHeight="1" x14ac:dyDescent="0.25">
      <c r="A24" s="7"/>
      <c r="B24" s="8" t="s">
        <v>167</v>
      </c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30" customHeight="1" x14ac:dyDescent="0.25">
      <c r="A25" s="7">
        <v>8112</v>
      </c>
      <c r="B25" s="8" t="s">
        <v>656</v>
      </c>
      <c r="C25" s="7" t="s">
        <v>657</v>
      </c>
      <c r="D25" s="9">
        <f>SUM(E25,F25)</f>
        <v>0</v>
      </c>
      <c r="E25" s="9" t="s">
        <v>23</v>
      </c>
      <c r="F25" s="9">
        <v>0</v>
      </c>
      <c r="G25" s="9">
        <f>SUM(H25,I25)</f>
        <v>0</v>
      </c>
      <c r="H25" s="9" t="s">
        <v>23</v>
      </c>
      <c r="I25" s="9">
        <v>0</v>
      </c>
      <c r="J25" s="9">
        <f>SUM(K25,L25)</f>
        <v>0</v>
      </c>
      <c r="K25" s="9" t="s">
        <v>23</v>
      </c>
      <c r="L25" s="9">
        <v>0</v>
      </c>
    </row>
    <row r="26" spans="1:12" ht="30" customHeight="1" x14ac:dyDescent="0.25">
      <c r="A26" s="7">
        <v>8113</v>
      </c>
      <c r="B26" s="8" t="s">
        <v>658</v>
      </c>
      <c r="C26" s="7" t="s">
        <v>659</v>
      </c>
      <c r="D26" s="9">
        <f>SUM(E26,F26)</f>
        <v>0</v>
      </c>
      <c r="E26" s="9" t="s">
        <v>23</v>
      </c>
      <c r="F26" s="9">
        <v>0</v>
      </c>
      <c r="G26" s="9">
        <f>SUM(H26,I26)</f>
        <v>0</v>
      </c>
      <c r="H26" s="9" t="s">
        <v>23</v>
      </c>
      <c r="I26" s="9">
        <v>0</v>
      </c>
      <c r="J26" s="9">
        <f>SUM(K26,L26)</f>
        <v>0</v>
      </c>
      <c r="K26" s="9" t="s">
        <v>23</v>
      </c>
      <c r="L26" s="9">
        <v>0</v>
      </c>
    </row>
    <row r="27" spans="1:12" ht="30" customHeight="1" x14ac:dyDescent="0.25">
      <c r="A27" s="7">
        <v>8120</v>
      </c>
      <c r="B27" s="8" t="s">
        <v>660</v>
      </c>
      <c r="C27" s="7"/>
      <c r="D27" s="9">
        <f t="shared" ref="D27:L27" si="3">SUM(D29,D39)</f>
        <v>0</v>
      </c>
      <c r="E27" s="9">
        <f t="shared" si="3"/>
        <v>0</v>
      </c>
      <c r="F27" s="9">
        <f t="shared" si="3"/>
        <v>0</v>
      </c>
      <c r="G27" s="9">
        <f t="shared" si="3"/>
        <v>0</v>
      </c>
      <c r="H27" s="9">
        <f t="shared" si="3"/>
        <v>0</v>
      </c>
      <c r="I27" s="9">
        <f t="shared" si="3"/>
        <v>0</v>
      </c>
      <c r="J27" s="9">
        <f t="shared" si="3"/>
        <v>0</v>
      </c>
      <c r="K27" s="9">
        <f t="shared" si="3"/>
        <v>0</v>
      </c>
      <c r="L27" s="9">
        <f t="shared" si="3"/>
        <v>0</v>
      </c>
    </row>
    <row r="28" spans="1:12" ht="30" customHeight="1" x14ac:dyDescent="0.25">
      <c r="A28" s="7"/>
      <c r="B28" s="8" t="s">
        <v>165</v>
      </c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30" customHeight="1" x14ac:dyDescent="0.25">
      <c r="A29" s="7">
        <v>8121</v>
      </c>
      <c r="B29" s="8" t="s">
        <v>661</v>
      </c>
      <c r="C29" s="7"/>
      <c r="D29" s="9">
        <f>SUM(D31,D35)</f>
        <v>0</v>
      </c>
      <c r="E29" s="9" t="s">
        <v>23</v>
      </c>
      <c r="F29" s="9">
        <f>SUM(F31,F35)</f>
        <v>0</v>
      </c>
      <c r="G29" s="9">
        <f>SUM(G31,G35)</f>
        <v>0</v>
      </c>
      <c r="H29" s="9" t="s">
        <v>23</v>
      </c>
      <c r="I29" s="9">
        <f>SUM(I31,I35)</f>
        <v>0</v>
      </c>
      <c r="J29" s="9">
        <f>SUM(J31,J35)</f>
        <v>0</v>
      </c>
      <c r="K29" s="9" t="s">
        <v>23</v>
      </c>
      <c r="L29" s="9">
        <f>SUM(L31,L35)</f>
        <v>0</v>
      </c>
    </row>
    <row r="30" spans="1:12" ht="30" customHeight="1" x14ac:dyDescent="0.25">
      <c r="A30" s="7"/>
      <c r="B30" s="8" t="s">
        <v>167</v>
      </c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30" customHeight="1" x14ac:dyDescent="0.25">
      <c r="A31" s="7">
        <v>8122</v>
      </c>
      <c r="B31" s="8" t="s">
        <v>662</v>
      </c>
      <c r="C31" s="7" t="s">
        <v>663</v>
      </c>
      <c r="D31" s="9">
        <f>SUM(D33:D34)</f>
        <v>0</v>
      </c>
      <c r="E31" s="9" t="s">
        <v>23</v>
      </c>
      <c r="F31" s="9">
        <f>SUM(F33:F34)</f>
        <v>0</v>
      </c>
      <c r="G31" s="9">
        <f>SUM(G33:G34)</f>
        <v>0</v>
      </c>
      <c r="H31" s="9" t="s">
        <v>23</v>
      </c>
      <c r="I31" s="9">
        <f>SUM(I33:I34)</f>
        <v>0</v>
      </c>
      <c r="J31" s="9">
        <f>SUM(J33:J34)</f>
        <v>0</v>
      </c>
      <c r="K31" s="9" t="s">
        <v>23</v>
      </c>
      <c r="L31" s="9">
        <f>SUM(L33:L34)</f>
        <v>0</v>
      </c>
    </row>
    <row r="32" spans="1:12" ht="30" customHeight="1" x14ac:dyDescent="0.25">
      <c r="A32" s="7"/>
      <c r="B32" s="8" t="s">
        <v>167</v>
      </c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30" customHeight="1" x14ac:dyDescent="0.25">
      <c r="A33" s="7">
        <v>8123</v>
      </c>
      <c r="B33" s="8" t="s">
        <v>664</v>
      </c>
      <c r="C33" s="7"/>
      <c r="D33" s="9">
        <f>SUM(E33,F33)</f>
        <v>0</v>
      </c>
      <c r="E33" s="9" t="s">
        <v>23</v>
      </c>
      <c r="F33" s="9">
        <v>0</v>
      </c>
      <c r="G33" s="9">
        <f>SUM(H33,I33)</f>
        <v>0</v>
      </c>
      <c r="H33" s="9" t="s">
        <v>23</v>
      </c>
      <c r="I33" s="9">
        <v>0</v>
      </c>
      <c r="J33" s="9">
        <f>SUM(K33,L33)</f>
        <v>0</v>
      </c>
      <c r="K33" s="9" t="s">
        <v>23</v>
      </c>
      <c r="L33" s="9">
        <v>0</v>
      </c>
    </row>
    <row r="34" spans="1:12" ht="30" customHeight="1" x14ac:dyDescent="0.25">
      <c r="A34" s="7">
        <v>8124</v>
      </c>
      <c r="B34" s="8" t="s">
        <v>665</v>
      </c>
      <c r="C34" s="7"/>
      <c r="D34" s="9">
        <f>SUM(E34,F34)</f>
        <v>0</v>
      </c>
      <c r="E34" s="9" t="s">
        <v>23</v>
      </c>
      <c r="F34" s="9">
        <v>0</v>
      </c>
      <c r="G34" s="9">
        <f>SUM(H34,I34)</f>
        <v>0</v>
      </c>
      <c r="H34" s="9" t="s">
        <v>23</v>
      </c>
      <c r="I34" s="9">
        <v>0</v>
      </c>
      <c r="J34" s="9">
        <f>SUM(K34,L34)</f>
        <v>0</v>
      </c>
      <c r="K34" s="9" t="s">
        <v>23</v>
      </c>
      <c r="L34" s="9">
        <v>0</v>
      </c>
    </row>
    <row r="35" spans="1:12" ht="30" customHeight="1" x14ac:dyDescent="0.25">
      <c r="A35" s="7">
        <v>8130</v>
      </c>
      <c r="B35" s="8" t="s">
        <v>666</v>
      </c>
      <c r="C35" s="7" t="s">
        <v>667</v>
      </c>
      <c r="D35" s="9">
        <f>SUM(D37:D38)</f>
        <v>0</v>
      </c>
      <c r="E35" s="9" t="s">
        <v>23</v>
      </c>
      <c r="F35" s="9">
        <f>SUM(F37:F38)</f>
        <v>0</v>
      </c>
      <c r="G35" s="9">
        <f>SUM(G37:G38)</f>
        <v>0</v>
      </c>
      <c r="H35" s="9" t="s">
        <v>23</v>
      </c>
      <c r="I35" s="9">
        <f>SUM(I37:I38)</f>
        <v>0</v>
      </c>
      <c r="J35" s="9">
        <f>SUM(J37:J38)</f>
        <v>0</v>
      </c>
      <c r="K35" s="9" t="s">
        <v>23</v>
      </c>
      <c r="L35" s="9">
        <f>SUM(L37:L38)</f>
        <v>0</v>
      </c>
    </row>
    <row r="36" spans="1:12" ht="30" customHeight="1" x14ac:dyDescent="0.25">
      <c r="A36" s="7"/>
      <c r="B36" s="8" t="s">
        <v>167</v>
      </c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27.75" customHeight="1" x14ac:dyDescent="0.25">
      <c r="A37" s="7">
        <v>8131</v>
      </c>
      <c r="B37" s="8" t="s">
        <v>668</v>
      </c>
      <c r="C37" s="7"/>
      <c r="D37" s="9">
        <f>SUM(E37,F37)</f>
        <v>0</v>
      </c>
      <c r="E37" s="9" t="s">
        <v>23</v>
      </c>
      <c r="F37" s="9">
        <v>0</v>
      </c>
      <c r="G37" s="9">
        <f>SUM(H37,I37)</f>
        <v>0</v>
      </c>
      <c r="H37" s="9" t="s">
        <v>23</v>
      </c>
      <c r="I37" s="9">
        <v>0</v>
      </c>
      <c r="J37" s="9">
        <f>SUM(K37,L37)</f>
        <v>0</v>
      </c>
      <c r="K37" s="9" t="s">
        <v>23</v>
      </c>
      <c r="L37" s="9">
        <v>0</v>
      </c>
    </row>
    <row r="38" spans="1:12" ht="27.75" customHeight="1" x14ac:dyDescent="0.25">
      <c r="A38" s="7">
        <v>8132</v>
      </c>
      <c r="B38" s="8" t="s">
        <v>669</v>
      </c>
      <c r="C38" s="7"/>
      <c r="D38" s="9">
        <f>SUM(E38,F38)</f>
        <v>0</v>
      </c>
      <c r="E38" s="9" t="s">
        <v>23</v>
      </c>
      <c r="F38" s="9">
        <v>0</v>
      </c>
      <c r="G38" s="9">
        <f>SUM(H38,I38)</f>
        <v>0</v>
      </c>
      <c r="H38" s="9" t="s">
        <v>23</v>
      </c>
      <c r="I38" s="9">
        <v>0</v>
      </c>
      <c r="J38" s="9">
        <f>SUM(K38,L38)</f>
        <v>0</v>
      </c>
      <c r="K38" s="9" t="s">
        <v>23</v>
      </c>
      <c r="L38" s="9">
        <v>0</v>
      </c>
    </row>
    <row r="39" spans="1:12" ht="27.75" customHeight="1" x14ac:dyDescent="0.25">
      <c r="A39" s="7">
        <v>8140</v>
      </c>
      <c r="B39" s="8" t="s">
        <v>670</v>
      </c>
      <c r="C39" s="7"/>
      <c r="D39" s="9">
        <f t="shared" ref="D39:L39" si="4">SUM(D41,D45)</f>
        <v>0</v>
      </c>
      <c r="E39" s="9">
        <f t="shared" si="4"/>
        <v>0</v>
      </c>
      <c r="F39" s="9">
        <f t="shared" si="4"/>
        <v>0</v>
      </c>
      <c r="G39" s="9">
        <f t="shared" si="4"/>
        <v>0</v>
      </c>
      <c r="H39" s="9">
        <f t="shared" si="4"/>
        <v>0</v>
      </c>
      <c r="I39" s="9">
        <f t="shared" si="4"/>
        <v>0</v>
      </c>
      <c r="J39" s="9">
        <f t="shared" si="4"/>
        <v>0</v>
      </c>
      <c r="K39" s="9">
        <f t="shared" si="4"/>
        <v>0</v>
      </c>
      <c r="L39" s="9">
        <f t="shared" si="4"/>
        <v>0</v>
      </c>
    </row>
    <row r="40" spans="1:12" ht="27.75" customHeight="1" x14ac:dyDescent="0.25">
      <c r="A40" s="7"/>
      <c r="B40" s="8" t="s">
        <v>167</v>
      </c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27.75" customHeight="1" x14ac:dyDescent="0.25">
      <c r="A41" s="7">
        <v>8141</v>
      </c>
      <c r="B41" s="8" t="s">
        <v>671</v>
      </c>
      <c r="C41" s="7" t="s">
        <v>663</v>
      </c>
      <c r="D41" s="9">
        <f t="shared" ref="D41:L41" si="5">SUM(D43:D44)</f>
        <v>0</v>
      </c>
      <c r="E41" s="9">
        <f t="shared" si="5"/>
        <v>0</v>
      </c>
      <c r="F41" s="9">
        <f t="shared" si="5"/>
        <v>0</v>
      </c>
      <c r="G41" s="9">
        <f t="shared" si="5"/>
        <v>0</v>
      </c>
      <c r="H41" s="9">
        <f t="shared" si="5"/>
        <v>0</v>
      </c>
      <c r="I41" s="9">
        <f t="shared" si="5"/>
        <v>0</v>
      </c>
      <c r="J41" s="9">
        <f t="shared" si="5"/>
        <v>0</v>
      </c>
      <c r="K41" s="9">
        <f t="shared" si="5"/>
        <v>0</v>
      </c>
      <c r="L41" s="9">
        <f t="shared" si="5"/>
        <v>0</v>
      </c>
    </row>
    <row r="42" spans="1:12" ht="27.75" customHeight="1" x14ac:dyDescent="0.25">
      <c r="A42" s="7"/>
      <c r="B42" s="8" t="s">
        <v>167</v>
      </c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27.75" customHeight="1" x14ac:dyDescent="0.25">
      <c r="A43" s="7">
        <v>8142</v>
      </c>
      <c r="B43" s="8" t="s">
        <v>672</v>
      </c>
      <c r="C43" s="7"/>
      <c r="D43" s="9">
        <f>SUM(E43,F43)</f>
        <v>0</v>
      </c>
      <c r="E43" s="9">
        <v>0</v>
      </c>
      <c r="F43" s="9" t="s">
        <v>23</v>
      </c>
      <c r="G43" s="9">
        <f>SUM(H43,I43)</f>
        <v>0</v>
      </c>
      <c r="H43" s="9">
        <v>0</v>
      </c>
      <c r="I43" s="9" t="s">
        <v>23</v>
      </c>
      <c r="J43" s="9">
        <f>SUM(K43,L43)</f>
        <v>0</v>
      </c>
      <c r="K43" s="9">
        <v>0</v>
      </c>
      <c r="L43" s="9" t="s">
        <v>23</v>
      </c>
    </row>
    <row r="44" spans="1:12" ht="27.75" customHeight="1" x14ac:dyDescent="0.25">
      <c r="A44" s="7">
        <v>8143</v>
      </c>
      <c r="B44" s="8" t="s">
        <v>673</v>
      </c>
      <c r="C44" s="7"/>
      <c r="D44" s="9">
        <f>SUM(E44,F44)</f>
        <v>0</v>
      </c>
      <c r="E44" s="9">
        <v>0</v>
      </c>
      <c r="F44" s="9" t="s">
        <v>23</v>
      </c>
      <c r="G44" s="9">
        <f>SUM(H44,I44)</f>
        <v>0</v>
      </c>
      <c r="H44" s="9">
        <v>0</v>
      </c>
      <c r="I44" s="9" t="s">
        <v>23</v>
      </c>
      <c r="J44" s="9">
        <f>SUM(K44,L44)</f>
        <v>0</v>
      </c>
      <c r="K44" s="9">
        <v>0</v>
      </c>
      <c r="L44" s="9" t="s">
        <v>23</v>
      </c>
    </row>
    <row r="45" spans="1:12" ht="27.75" customHeight="1" x14ac:dyDescent="0.25">
      <c r="A45" s="7">
        <v>8150</v>
      </c>
      <c r="B45" s="8" t="s">
        <v>674</v>
      </c>
      <c r="C45" s="7" t="s">
        <v>667</v>
      </c>
      <c r="D45" s="9">
        <f t="shared" ref="D45:L45" si="6">SUM(D47:D48)</f>
        <v>0</v>
      </c>
      <c r="E45" s="9">
        <f t="shared" si="6"/>
        <v>0</v>
      </c>
      <c r="F45" s="9">
        <f t="shared" si="6"/>
        <v>0</v>
      </c>
      <c r="G45" s="9">
        <f t="shared" si="6"/>
        <v>0</v>
      </c>
      <c r="H45" s="9">
        <f t="shared" si="6"/>
        <v>0</v>
      </c>
      <c r="I45" s="9">
        <f t="shared" si="6"/>
        <v>0</v>
      </c>
      <c r="J45" s="9">
        <f t="shared" si="6"/>
        <v>0</v>
      </c>
      <c r="K45" s="9">
        <f t="shared" si="6"/>
        <v>0</v>
      </c>
      <c r="L45" s="9">
        <f t="shared" si="6"/>
        <v>0</v>
      </c>
    </row>
    <row r="46" spans="1:12" ht="27.75" customHeight="1" x14ac:dyDescent="0.25">
      <c r="A46" s="7"/>
      <c r="B46" s="8" t="s">
        <v>167</v>
      </c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27.75" customHeight="1" x14ac:dyDescent="0.25">
      <c r="A47" s="7">
        <v>8151</v>
      </c>
      <c r="B47" s="8" t="s">
        <v>668</v>
      </c>
      <c r="C47" s="7"/>
      <c r="D47" s="9">
        <f>SUM(E47,F47)</f>
        <v>0</v>
      </c>
      <c r="E47" s="9">
        <v>0</v>
      </c>
      <c r="F47" s="9" t="s">
        <v>23</v>
      </c>
      <c r="G47" s="9">
        <f>SUM(H47,I47)</f>
        <v>0</v>
      </c>
      <c r="H47" s="9">
        <v>0</v>
      </c>
      <c r="I47" s="9" t="s">
        <v>23</v>
      </c>
      <c r="J47" s="9">
        <f>SUM(K47,L47)</f>
        <v>0</v>
      </c>
      <c r="K47" s="9">
        <v>0</v>
      </c>
      <c r="L47" s="9" t="s">
        <v>23</v>
      </c>
    </row>
    <row r="48" spans="1:12" ht="27.75" customHeight="1" x14ac:dyDescent="0.25">
      <c r="A48" s="7">
        <v>8152</v>
      </c>
      <c r="B48" s="8" t="s">
        <v>675</v>
      </c>
      <c r="C48" s="7"/>
      <c r="D48" s="9">
        <f>SUM(E48,F48)</f>
        <v>0</v>
      </c>
      <c r="E48" s="9">
        <v>0</v>
      </c>
      <c r="F48" s="9" t="s">
        <v>23</v>
      </c>
      <c r="G48" s="9">
        <f>SUM(H48,I48)</f>
        <v>0</v>
      </c>
      <c r="H48" s="9">
        <v>0</v>
      </c>
      <c r="I48" s="9" t="s">
        <v>23</v>
      </c>
      <c r="J48" s="9">
        <f>SUM(K48,L48)</f>
        <v>0</v>
      </c>
      <c r="K48" s="9">
        <v>0</v>
      </c>
      <c r="L48" s="9" t="s">
        <v>23</v>
      </c>
    </row>
    <row r="49" spans="1:12" ht="39.950000000000003" customHeight="1" x14ac:dyDescent="0.25">
      <c r="A49" s="7">
        <v>8160</v>
      </c>
      <c r="B49" s="8" t="s">
        <v>676</v>
      </c>
      <c r="C49" s="7"/>
      <c r="D49" s="9">
        <f t="shared" ref="D49:L49" si="7">SUM(D51,D56,D60,D75,D76,D77)</f>
        <v>1074106868.2</v>
      </c>
      <c r="E49" s="9">
        <f t="shared" si="7"/>
        <v>0</v>
      </c>
      <c r="F49" s="9">
        <f t="shared" si="7"/>
        <v>1074106868.2</v>
      </c>
      <c r="G49" s="9">
        <f t="shared" si="7"/>
        <v>1074106868.2</v>
      </c>
      <c r="H49" s="9">
        <f t="shared" si="7"/>
        <v>0</v>
      </c>
      <c r="I49" s="9">
        <f t="shared" si="7"/>
        <v>1074106868.2</v>
      </c>
      <c r="J49" s="9">
        <f t="shared" si="7"/>
        <v>993707057.39999986</v>
      </c>
      <c r="K49" s="9">
        <f t="shared" si="7"/>
        <v>-116506688.2</v>
      </c>
      <c r="L49" s="9">
        <f t="shared" si="7"/>
        <v>1110213745.5999999</v>
      </c>
    </row>
    <row r="50" spans="1:12" ht="32.25" customHeight="1" x14ac:dyDescent="0.25">
      <c r="A50" s="7"/>
      <c r="B50" s="8" t="s">
        <v>165</v>
      </c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27" customHeight="1" x14ac:dyDescent="0.25">
      <c r="A51" s="7">
        <v>8161</v>
      </c>
      <c r="B51" s="8" t="s">
        <v>677</v>
      </c>
      <c r="C51" s="7"/>
      <c r="D51" s="9">
        <f>SUM(D53:D55)</f>
        <v>0</v>
      </c>
      <c r="E51" s="9" t="s">
        <v>23</v>
      </c>
      <c r="F51" s="9">
        <f>SUM(F53:F55)</f>
        <v>0</v>
      </c>
      <c r="G51" s="9">
        <f>SUM(G53:G55)</f>
        <v>0</v>
      </c>
      <c r="H51" s="9" t="s">
        <v>23</v>
      </c>
      <c r="I51" s="9">
        <f>SUM(I54:I55)</f>
        <v>0</v>
      </c>
      <c r="J51" s="9">
        <f>SUM(J53:J55)</f>
        <v>0</v>
      </c>
      <c r="K51" s="9" t="s">
        <v>23</v>
      </c>
      <c r="L51" s="9">
        <f>SUM(L54:L55)</f>
        <v>0</v>
      </c>
    </row>
    <row r="52" spans="1:12" ht="21.75" customHeight="1" x14ac:dyDescent="0.25">
      <c r="A52" s="7"/>
      <c r="B52" s="8" t="s">
        <v>167</v>
      </c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39.950000000000003" customHeight="1" x14ac:dyDescent="0.25">
      <c r="A53" s="7">
        <v>8162</v>
      </c>
      <c r="B53" s="8" t="s">
        <v>678</v>
      </c>
      <c r="C53" s="7" t="s">
        <v>679</v>
      </c>
      <c r="D53" s="9">
        <f>SUM(E53,F53)</f>
        <v>0</v>
      </c>
      <c r="E53" s="9" t="s">
        <v>23</v>
      </c>
      <c r="F53" s="9"/>
      <c r="G53" s="9">
        <f>SUM(H53,I53)</f>
        <v>0</v>
      </c>
      <c r="H53" s="9" t="s">
        <v>23</v>
      </c>
      <c r="I53" s="9"/>
      <c r="J53" s="9">
        <f>SUM(K53,L53)</f>
        <v>0</v>
      </c>
      <c r="K53" s="9" t="s">
        <v>23</v>
      </c>
      <c r="L53" s="9"/>
    </row>
    <row r="54" spans="1:12" ht="39.950000000000003" customHeight="1" x14ac:dyDescent="0.25">
      <c r="A54" s="7">
        <v>8163</v>
      </c>
      <c r="B54" s="8" t="s">
        <v>680</v>
      </c>
      <c r="C54" s="7" t="s">
        <v>679</v>
      </c>
      <c r="D54" s="9">
        <f>SUM(E54,F54)</f>
        <v>0</v>
      </c>
      <c r="E54" s="9" t="s">
        <v>23</v>
      </c>
      <c r="F54" s="9">
        <v>0</v>
      </c>
      <c r="G54" s="9">
        <f>SUM(H54,I54)</f>
        <v>0</v>
      </c>
      <c r="H54" s="9" t="s">
        <v>23</v>
      </c>
      <c r="I54" s="9">
        <v>0</v>
      </c>
      <c r="J54" s="9">
        <f>SUM(K54,L54)</f>
        <v>0</v>
      </c>
      <c r="K54" s="9" t="s">
        <v>23</v>
      </c>
      <c r="L54" s="9">
        <v>0</v>
      </c>
    </row>
    <row r="55" spans="1:12" ht="39.950000000000003" customHeight="1" x14ac:dyDescent="0.25">
      <c r="A55" s="7">
        <v>8164</v>
      </c>
      <c r="B55" s="8" t="s">
        <v>681</v>
      </c>
      <c r="C55" s="7" t="s">
        <v>682</v>
      </c>
      <c r="D55" s="9">
        <f>SUM(E55,F55)</f>
        <v>0</v>
      </c>
      <c r="E55" s="9" t="s">
        <v>23</v>
      </c>
      <c r="F55" s="9">
        <v>0</v>
      </c>
      <c r="G55" s="9">
        <f>SUM(H55,I55)</f>
        <v>0</v>
      </c>
      <c r="H55" s="9" t="s">
        <v>23</v>
      </c>
      <c r="I55" s="9">
        <v>0</v>
      </c>
      <c r="J55" s="9">
        <f>SUM(K55,L55)</f>
        <v>0</v>
      </c>
      <c r="K55" s="9" t="s">
        <v>23</v>
      </c>
      <c r="L55" s="9">
        <v>0</v>
      </c>
    </row>
    <row r="56" spans="1:12" ht="25.5" customHeight="1" x14ac:dyDescent="0.25">
      <c r="A56" s="7">
        <v>8170</v>
      </c>
      <c r="B56" s="8" t="s">
        <v>683</v>
      </c>
      <c r="C56" s="7"/>
      <c r="D56" s="9">
        <f t="shared" ref="D56:L56" si="8">SUM(D58:D59)</f>
        <v>0</v>
      </c>
      <c r="E56" s="9">
        <f t="shared" si="8"/>
        <v>0</v>
      </c>
      <c r="F56" s="9">
        <f t="shared" si="8"/>
        <v>0</v>
      </c>
      <c r="G56" s="9">
        <f t="shared" si="8"/>
        <v>0</v>
      </c>
      <c r="H56" s="9">
        <f t="shared" si="8"/>
        <v>0</v>
      </c>
      <c r="I56" s="9">
        <f t="shared" si="8"/>
        <v>0</v>
      </c>
      <c r="J56" s="9">
        <f t="shared" si="8"/>
        <v>0</v>
      </c>
      <c r="K56" s="9">
        <f t="shared" si="8"/>
        <v>0</v>
      </c>
      <c r="L56" s="9">
        <f t="shared" si="8"/>
        <v>0</v>
      </c>
    </row>
    <row r="57" spans="1:12" ht="25.5" customHeight="1" x14ac:dyDescent="0.25">
      <c r="A57" s="7"/>
      <c r="B57" s="8" t="s">
        <v>167</v>
      </c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25.5" customHeight="1" x14ac:dyDescent="0.25">
      <c r="A58" s="7">
        <v>8171</v>
      </c>
      <c r="B58" s="8" t="s">
        <v>684</v>
      </c>
      <c r="C58" s="7" t="s">
        <v>685</v>
      </c>
      <c r="D58" s="9">
        <f>SUM(E58,F58)</f>
        <v>0</v>
      </c>
      <c r="E58" s="9">
        <v>0</v>
      </c>
      <c r="F58" s="9"/>
      <c r="G58" s="9">
        <f>SUM(H58,I58)</f>
        <v>0</v>
      </c>
      <c r="H58" s="9">
        <v>0</v>
      </c>
      <c r="I58" s="9"/>
      <c r="J58" s="9">
        <f>SUM(K58,L58)</f>
        <v>0</v>
      </c>
      <c r="K58" s="9">
        <v>0</v>
      </c>
      <c r="L58" s="9"/>
    </row>
    <row r="59" spans="1:12" ht="25.5" customHeight="1" x14ac:dyDescent="0.25">
      <c r="A59" s="7">
        <v>8172</v>
      </c>
      <c r="B59" s="8" t="s">
        <v>686</v>
      </c>
      <c r="C59" s="7" t="s">
        <v>687</v>
      </c>
      <c r="D59" s="9">
        <f>SUM(E59,F59)</f>
        <v>0</v>
      </c>
      <c r="E59" s="9">
        <v>0</v>
      </c>
      <c r="F59" s="9"/>
      <c r="G59" s="9">
        <f>SUM(H59,I59)</f>
        <v>0</v>
      </c>
      <c r="H59" s="9">
        <v>0</v>
      </c>
      <c r="I59" s="9"/>
      <c r="J59" s="9">
        <f>SUM(K59,L59)</f>
        <v>0</v>
      </c>
      <c r="K59" s="9">
        <v>0</v>
      </c>
      <c r="L59" s="9"/>
    </row>
    <row r="60" spans="1:12" ht="25.5" customHeight="1" x14ac:dyDescent="0.25">
      <c r="A60" s="7">
        <v>8190</v>
      </c>
      <c r="B60" s="8" t="s">
        <v>688</v>
      </c>
      <c r="C60" s="7"/>
      <c r="D60" s="9">
        <f>D62+D68-D65</f>
        <v>1074106868.2</v>
      </c>
      <c r="E60" s="9">
        <f>E62+E68-E65</f>
        <v>0</v>
      </c>
      <c r="F60" s="9">
        <f>F68</f>
        <v>1074106868.2</v>
      </c>
      <c r="G60" s="9">
        <f>G62+G68-G65</f>
        <v>1074106868.2</v>
      </c>
      <c r="H60" s="9">
        <f>H62+H68-H65</f>
        <v>0</v>
      </c>
      <c r="I60" s="9">
        <f>I68</f>
        <v>1074106868.2</v>
      </c>
      <c r="J60" s="9">
        <f>J62+J68-J65</f>
        <v>1254591890.5999999</v>
      </c>
      <c r="K60" s="9">
        <f>K62+K68-K65</f>
        <v>3583165</v>
      </c>
      <c r="L60" s="9">
        <f>L68</f>
        <v>1251008725.5999999</v>
      </c>
    </row>
    <row r="61" spans="1:12" ht="25.5" customHeight="1" x14ac:dyDescent="0.25">
      <c r="A61" s="7"/>
      <c r="B61" s="8" t="s">
        <v>165</v>
      </c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39.950000000000003" customHeight="1" x14ac:dyDescent="0.25">
      <c r="A62" s="7">
        <v>8191</v>
      </c>
      <c r="B62" s="8" t="s">
        <v>689</v>
      </c>
      <c r="C62" s="7" t="s">
        <v>690</v>
      </c>
      <c r="D62" s="9">
        <f>SUM(D66,D67)</f>
        <v>240000000</v>
      </c>
      <c r="E62" s="9">
        <f>SUM(E66,E67)</f>
        <v>240000000</v>
      </c>
      <c r="F62" s="9" t="s">
        <v>23</v>
      </c>
      <c r="G62" s="9">
        <f>SUM(G66,G67)</f>
        <v>240000000</v>
      </c>
      <c r="H62" s="9">
        <f>SUM(H66,H67)</f>
        <v>240000000</v>
      </c>
      <c r="I62" s="9" t="s">
        <v>23</v>
      </c>
      <c r="J62" s="9">
        <f>SUM(J66,J67)</f>
        <v>243583165</v>
      </c>
      <c r="K62" s="9">
        <f>SUM(K66,K67)</f>
        <v>243583165</v>
      </c>
      <c r="L62" s="9" t="s">
        <v>23</v>
      </c>
    </row>
    <row r="63" spans="1:12" ht="22.5" customHeight="1" x14ac:dyDescent="0.25">
      <c r="A63" s="7"/>
      <c r="B63" s="8" t="s">
        <v>167</v>
      </c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39.950000000000003" customHeight="1" x14ac:dyDescent="0.25">
      <c r="A64" s="7">
        <v>8192</v>
      </c>
      <c r="B64" s="8" t="s">
        <v>691</v>
      </c>
      <c r="C64" s="7"/>
      <c r="D64" s="9">
        <f>SUM(E64,F64)</f>
        <v>0</v>
      </c>
      <c r="E64" s="9">
        <v>0</v>
      </c>
      <c r="F64" s="9" t="s">
        <v>23</v>
      </c>
      <c r="G64" s="9">
        <f>SUM(H64,I64)</f>
        <v>0</v>
      </c>
      <c r="H64" s="9">
        <v>0</v>
      </c>
      <c r="I64" s="9" t="s">
        <v>23</v>
      </c>
      <c r="J64" s="9">
        <f>SUM(K64,L64)</f>
        <v>3583165</v>
      </c>
      <c r="K64" s="9">
        <v>3583165</v>
      </c>
      <c r="L64" s="9" t="s">
        <v>23</v>
      </c>
    </row>
    <row r="65" spans="1:12" ht="39.950000000000003" customHeight="1" x14ac:dyDescent="0.25">
      <c r="A65" s="7">
        <v>8193</v>
      </c>
      <c r="B65" s="8" t="s">
        <v>692</v>
      </c>
      <c r="C65" s="7"/>
      <c r="D65" s="9">
        <f>D62-D64</f>
        <v>240000000</v>
      </c>
      <c r="E65" s="9">
        <f>E62-E64</f>
        <v>240000000</v>
      </c>
      <c r="F65" s="9" t="s">
        <v>23</v>
      </c>
      <c r="G65" s="9">
        <f>G62-G64</f>
        <v>240000000</v>
      </c>
      <c r="H65" s="9">
        <f>H62-H64</f>
        <v>240000000</v>
      </c>
      <c r="I65" s="9" t="s">
        <v>23</v>
      </c>
      <c r="J65" s="9">
        <f>J62-J64</f>
        <v>240000000</v>
      </c>
      <c r="K65" s="9">
        <f>K62-K64</f>
        <v>240000000</v>
      </c>
      <c r="L65" s="9" t="s">
        <v>23</v>
      </c>
    </row>
    <row r="66" spans="1:12" ht="39.950000000000003" customHeight="1" x14ac:dyDescent="0.25">
      <c r="A66" s="7">
        <v>8194</v>
      </c>
      <c r="B66" s="8" t="s">
        <v>693</v>
      </c>
      <c r="C66" s="7" t="s">
        <v>694</v>
      </c>
      <c r="D66" s="9">
        <f>SUM(E66,F66)</f>
        <v>240000000</v>
      </c>
      <c r="E66" s="9">
        <v>240000000</v>
      </c>
      <c r="F66" s="9" t="s">
        <v>23</v>
      </c>
      <c r="G66" s="9">
        <f>SUM(H66,I66)</f>
        <v>240000000</v>
      </c>
      <c r="H66" s="9">
        <v>240000000</v>
      </c>
      <c r="I66" s="9" t="s">
        <v>23</v>
      </c>
      <c r="J66" s="9">
        <f>SUM(K66,L66)</f>
        <v>243583165</v>
      </c>
      <c r="K66" s="9">
        <v>243583165</v>
      </c>
      <c r="L66" s="9" t="s">
        <v>23</v>
      </c>
    </row>
    <row r="67" spans="1:12" ht="39.950000000000003" customHeight="1" x14ac:dyDescent="0.25">
      <c r="A67" s="7">
        <v>8195</v>
      </c>
      <c r="B67" s="8" t="s">
        <v>695</v>
      </c>
      <c r="C67" s="7" t="s">
        <v>696</v>
      </c>
      <c r="D67" s="9">
        <f>SUM(E67,F67)</f>
        <v>0</v>
      </c>
      <c r="E67" s="9">
        <v>0</v>
      </c>
      <c r="F67" s="9" t="s">
        <v>23</v>
      </c>
      <c r="G67" s="9">
        <f>SUM(H67,I67)</f>
        <v>0</v>
      </c>
      <c r="H67" s="9">
        <v>0</v>
      </c>
      <c r="I67" s="9" t="s">
        <v>23</v>
      </c>
      <c r="J67" s="9">
        <f>SUM(K67,L67)</f>
        <v>0</v>
      </c>
      <c r="K67" s="9">
        <v>0</v>
      </c>
      <c r="L67" s="9" t="s">
        <v>23</v>
      </c>
    </row>
    <row r="68" spans="1:12" ht="39.950000000000003" customHeight="1" x14ac:dyDescent="0.25">
      <c r="A68" s="7">
        <v>8196</v>
      </c>
      <c r="B68" s="8" t="s">
        <v>697</v>
      </c>
      <c r="C68" s="7" t="s">
        <v>698</v>
      </c>
      <c r="D68" s="9">
        <f t="shared" ref="D68:L68" si="9">SUM(D70,D74)</f>
        <v>1074106868.2</v>
      </c>
      <c r="E68" s="9">
        <f t="shared" si="9"/>
        <v>0</v>
      </c>
      <c r="F68" s="9">
        <f t="shared" si="9"/>
        <v>1074106868.2</v>
      </c>
      <c r="G68" s="9">
        <f t="shared" si="9"/>
        <v>1074106868.2</v>
      </c>
      <c r="H68" s="9">
        <f t="shared" si="9"/>
        <v>0</v>
      </c>
      <c r="I68" s="9">
        <f t="shared" si="9"/>
        <v>1074106868.2</v>
      </c>
      <c r="J68" s="9">
        <f t="shared" si="9"/>
        <v>1251008725.5999999</v>
      </c>
      <c r="K68" s="9">
        <f t="shared" si="9"/>
        <v>0</v>
      </c>
      <c r="L68" s="9">
        <f t="shared" si="9"/>
        <v>1251008725.5999999</v>
      </c>
    </row>
    <row r="69" spans="1:12" ht="25.5" customHeight="1" x14ac:dyDescent="0.25">
      <c r="A69" s="7"/>
      <c r="B69" s="8" t="s">
        <v>167</v>
      </c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39.950000000000003" customHeight="1" x14ac:dyDescent="0.25">
      <c r="A70" s="7">
        <v>8197</v>
      </c>
      <c r="B70" s="8" t="s">
        <v>699</v>
      </c>
      <c r="C70" s="7"/>
      <c r="D70" s="9">
        <f>SUM(D72,D73)</f>
        <v>834106868.20000005</v>
      </c>
      <c r="E70" s="9" t="s">
        <v>23</v>
      </c>
      <c r="F70" s="9">
        <f>SUM(F72,F73)</f>
        <v>834106868.20000005</v>
      </c>
      <c r="G70" s="9">
        <f>SUM(G72,G73)</f>
        <v>834106868.20000005</v>
      </c>
      <c r="H70" s="9" t="s">
        <v>23</v>
      </c>
      <c r="I70" s="9">
        <f>SUM(I72,I73)</f>
        <v>834106868.20000005</v>
      </c>
      <c r="J70" s="9">
        <f>SUM(J72,J73)</f>
        <v>1011008725.6</v>
      </c>
      <c r="K70" s="9" t="s">
        <v>23</v>
      </c>
      <c r="L70" s="9">
        <f>SUM(L72,L73)</f>
        <v>1011008725.6</v>
      </c>
    </row>
    <row r="71" spans="1:12" ht="27.75" customHeight="1" x14ac:dyDescent="0.25">
      <c r="A71" s="7"/>
      <c r="B71" s="8" t="s">
        <v>165</v>
      </c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39.950000000000003" customHeight="1" x14ac:dyDescent="0.25">
      <c r="A72" s="7">
        <v>8198</v>
      </c>
      <c r="B72" s="8" t="s">
        <v>700</v>
      </c>
      <c r="C72" s="7" t="s">
        <v>701</v>
      </c>
      <c r="D72" s="9">
        <f>SUM(E72,F72)</f>
        <v>834106868.20000005</v>
      </c>
      <c r="E72" s="9" t="s">
        <v>23</v>
      </c>
      <c r="F72" s="9">
        <v>834106868.20000005</v>
      </c>
      <c r="G72" s="9">
        <f>SUM(H72,I72)</f>
        <v>834106868.20000005</v>
      </c>
      <c r="H72" s="9" t="s">
        <v>23</v>
      </c>
      <c r="I72" s="9">
        <v>834106868.20000005</v>
      </c>
      <c r="J72" s="9">
        <f t="shared" ref="J72:J78" si="10">SUM(K72,L72)</f>
        <v>1011008725.6</v>
      </c>
      <c r="K72" s="9" t="s">
        <v>23</v>
      </c>
      <c r="L72" s="9">
        <v>1011008725.6</v>
      </c>
    </row>
    <row r="73" spans="1:12" ht="39.950000000000003" customHeight="1" x14ac:dyDescent="0.25">
      <c r="A73" s="7">
        <v>8199</v>
      </c>
      <c r="B73" s="8" t="s">
        <v>702</v>
      </c>
      <c r="C73" s="7" t="s">
        <v>703</v>
      </c>
      <c r="D73" s="9">
        <f>SUM(E73,F73)</f>
        <v>0</v>
      </c>
      <c r="E73" s="9" t="s">
        <v>23</v>
      </c>
      <c r="F73" s="9">
        <v>0</v>
      </c>
      <c r="G73" s="9">
        <f>SUM(H73,I73)</f>
        <v>0</v>
      </c>
      <c r="H73" s="9" t="s">
        <v>23</v>
      </c>
      <c r="I73" s="9">
        <v>0</v>
      </c>
      <c r="J73" s="9">
        <f t="shared" si="10"/>
        <v>0</v>
      </c>
      <c r="K73" s="9" t="s">
        <v>23</v>
      </c>
      <c r="L73" s="9">
        <v>0</v>
      </c>
    </row>
    <row r="74" spans="1:12" ht="39.950000000000003" customHeight="1" x14ac:dyDescent="0.25">
      <c r="A74" s="7">
        <v>8200</v>
      </c>
      <c r="B74" s="8" t="s">
        <v>704</v>
      </c>
      <c r="C74" s="7"/>
      <c r="D74" s="9">
        <f>SUM(E74,F74)</f>
        <v>240000000</v>
      </c>
      <c r="E74" s="9" t="s">
        <v>23</v>
      </c>
      <c r="F74" s="9">
        <f>E62-E64</f>
        <v>240000000</v>
      </c>
      <c r="G74" s="9">
        <f>SUM(H74,I74)</f>
        <v>240000000</v>
      </c>
      <c r="H74" s="9" t="s">
        <v>23</v>
      </c>
      <c r="I74" s="9">
        <f>H62-H64</f>
        <v>240000000</v>
      </c>
      <c r="J74" s="9">
        <f t="shared" si="10"/>
        <v>240000000</v>
      </c>
      <c r="K74" s="9" t="s">
        <v>23</v>
      </c>
      <c r="L74" s="9">
        <f>K62-K64</f>
        <v>240000000</v>
      </c>
    </row>
    <row r="75" spans="1:12" ht="39.950000000000003" customHeight="1" x14ac:dyDescent="0.25">
      <c r="A75" s="7">
        <v>8201</v>
      </c>
      <c r="B75" s="8" t="s">
        <v>705</v>
      </c>
      <c r="C75" s="7"/>
      <c r="D75" s="7" t="s">
        <v>23</v>
      </c>
      <c r="E75" s="7" t="s">
        <v>23</v>
      </c>
      <c r="F75" s="7" t="s">
        <v>23</v>
      </c>
      <c r="G75" s="7" t="s">
        <v>23</v>
      </c>
      <c r="H75" s="7" t="s">
        <v>23</v>
      </c>
      <c r="I75" s="7" t="s">
        <v>23</v>
      </c>
      <c r="J75" s="9">
        <f t="shared" si="10"/>
        <v>0</v>
      </c>
      <c r="K75" s="9">
        <v>0</v>
      </c>
      <c r="L75" s="9">
        <v>0</v>
      </c>
    </row>
    <row r="76" spans="1:12" ht="39.950000000000003" customHeight="1" x14ac:dyDescent="0.25">
      <c r="A76" s="7">
        <v>8202</v>
      </c>
      <c r="B76" s="8" t="s">
        <v>706</v>
      </c>
      <c r="C76" s="7"/>
      <c r="D76" s="9">
        <f>SUM(E76,F76)</f>
        <v>0</v>
      </c>
      <c r="E76" s="9" t="s">
        <v>23</v>
      </c>
      <c r="F76" s="9" t="s">
        <v>164</v>
      </c>
      <c r="G76" s="9">
        <f>SUM(H76,I76)</f>
        <v>0</v>
      </c>
      <c r="H76" s="9" t="s">
        <v>23</v>
      </c>
      <c r="I76" s="9" t="s">
        <v>164</v>
      </c>
      <c r="J76" s="9">
        <f t="shared" si="10"/>
        <v>0</v>
      </c>
      <c r="K76" s="9">
        <v>0</v>
      </c>
      <c r="L76" s="9">
        <v>0</v>
      </c>
    </row>
    <row r="77" spans="1:12" ht="39.950000000000003" customHeight="1" x14ac:dyDescent="0.25">
      <c r="A77" s="7">
        <v>8203</v>
      </c>
      <c r="B77" s="8" t="s">
        <v>707</v>
      </c>
      <c r="C77" s="7"/>
      <c r="D77" s="9">
        <f>SUM(E77,F77)</f>
        <v>0</v>
      </c>
      <c r="E77" s="9">
        <v>0</v>
      </c>
      <c r="F77" s="9">
        <v>0</v>
      </c>
      <c r="G77" s="9">
        <f>SUM(H77,I77)</f>
        <v>0</v>
      </c>
      <c r="H77" s="9">
        <v>0</v>
      </c>
      <c r="I77" s="9">
        <v>0</v>
      </c>
      <c r="J77" s="9">
        <f t="shared" si="10"/>
        <v>-260884833.19999999</v>
      </c>
      <c r="K77" s="9">
        <v>-120089853.2</v>
      </c>
      <c r="L77" s="9">
        <v>-140794980</v>
      </c>
    </row>
    <row r="78" spans="1:12" ht="39.950000000000003" customHeight="1" x14ac:dyDescent="0.25">
      <c r="A78" s="7">
        <v>8204</v>
      </c>
      <c r="B78" s="8" t="s">
        <v>708</v>
      </c>
      <c r="C78" s="7"/>
      <c r="D78" s="9">
        <f>SUM(E78,F78)</f>
        <v>0</v>
      </c>
      <c r="E78" s="9">
        <v>0</v>
      </c>
      <c r="F78" s="9">
        <v>0</v>
      </c>
      <c r="G78" s="9">
        <f>SUM(H78,I78)</f>
        <v>0</v>
      </c>
      <c r="H78" s="9">
        <v>0</v>
      </c>
      <c r="I78" s="9">
        <v>0</v>
      </c>
      <c r="J78" s="9">
        <f t="shared" si="10"/>
        <v>0</v>
      </c>
      <c r="K78" s="9"/>
      <c r="L78" s="9"/>
    </row>
    <row r="79" spans="1:12" ht="27" customHeight="1" x14ac:dyDescent="0.25">
      <c r="A79" s="7">
        <v>8300</v>
      </c>
      <c r="B79" s="8" t="s">
        <v>709</v>
      </c>
      <c r="C79" s="7"/>
      <c r="D79" s="9">
        <f t="shared" ref="D79:L79" si="11">SUM(D81)</f>
        <v>0</v>
      </c>
      <c r="E79" s="9">
        <f t="shared" si="11"/>
        <v>0</v>
      </c>
      <c r="F79" s="9">
        <f t="shared" si="11"/>
        <v>0</v>
      </c>
      <c r="G79" s="9">
        <f t="shared" si="11"/>
        <v>0</v>
      </c>
      <c r="H79" s="9">
        <f t="shared" si="11"/>
        <v>0</v>
      </c>
      <c r="I79" s="9">
        <f t="shared" si="11"/>
        <v>0</v>
      </c>
      <c r="J79" s="9">
        <f t="shared" si="11"/>
        <v>0</v>
      </c>
      <c r="K79" s="9">
        <f t="shared" si="11"/>
        <v>0</v>
      </c>
      <c r="L79" s="9">
        <f t="shared" si="11"/>
        <v>0</v>
      </c>
    </row>
    <row r="80" spans="1:12" ht="27" customHeight="1" x14ac:dyDescent="0.25">
      <c r="A80" s="7"/>
      <c r="B80" s="8" t="s">
        <v>165</v>
      </c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27" customHeight="1" x14ac:dyDescent="0.25">
      <c r="A81" s="7">
        <v>8310</v>
      </c>
      <c r="B81" s="8" t="s">
        <v>710</v>
      </c>
      <c r="C81" s="7"/>
      <c r="D81" s="9">
        <f t="shared" ref="D81:L81" si="12">SUM(D83,D87)</f>
        <v>0</v>
      </c>
      <c r="E81" s="9">
        <f t="shared" si="12"/>
        <v>0</v>
      </c>
      <c r="F81" s="9">
        <f t="shared" si="12"/>
        <v>0</v>
      </c>
      <c r="G81" s="9">
        <f t="shared" si="12"/>
        <v>0</v>
      </c>
      <c r="H81" s="9">
        <f t="shared" si="12"/>
        <v>0</v>
      </c>
      <c r="I81" s="9">
        <f t="shared" si="12"/>
        <v>0</v>
      </c>
      <c r="J81" s="9">
        <f t="shared" si="12"/>
        <v>0</v>
      </c>
      <c r="K81" s="9">
        <f t="shared" si="12"/>
        <v>0</v>
      </c>
      <c r="L81" s="9">
        <f t="shared" si="12"/>
        <v>0</v>
      </c>
    </row>
    <row r="82" spans="1:12" ht="27" customHeight="1" x14ac:dyDescent="0.25">
      <c r="A82" s="7"/>
      <c r="B82" s="8" t="s">
        <v>165</v>
      </c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27" customHeight="1" x14ac:dyDescent="0.25">
      <c r="A83" s="7">
        <v>8311</v>
      </c>
      <c r="B83" s="8" t="s">
        <v>711</v>
      </c>
      <c r="C83" s="7"/>
      <c r="D83" s="9">
        <f>SUM(D85:D86)</f>
        <v>0</v>
      </c>
      <c r="E83" s="9" t="s">
        <v>23</v>
      </c>
      <c r="F83" s="9">
        <f>SUM(F85:F86)</f>
        <v>0</v>
      </c>
      <c r="G83" s="9">
        <f>SUM(G85:G86)</f>
        <v>0</v>
      </c>
      <c r="H83" s="9" t="s">
        <v>23</v>
      </c>
      <c r="I83" s="9">
        <f>SUM(I85:I86)</f>
        <v>0</v>
      </c>
      <c r="J83" s="9">
        <f>SUM(J85:J86)</f>
        <v>0</v>
      </c>
      <c r="K83" s="9" t="s">
        <v>23</v>
      </c>
      <c r="L83" s="9">
        <f>SUM(L85:L86)</f>
        <v>0</v>
      </c>
    </row>
    <row r="84" spans="1:12" ht="27" customHeight="1" x14ac:dyDescent="0.25">
      <c r="A84" s="7"/>
      <c r="B84" s="8" t="s">
        <v>167</v>
      </c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27" customHeight="1" x14ac:dyDescent="0.25">
      <c r="A85" s="7">
        <v>8312</v>
      </c>
      <c r="B85" s="8" t="s">
        <v>656</v>
      </c>
      <c r="C85" s="7" t="s">
        <v>712</v>
      </c>
      <c r="D85" s="9">
        <f>SUM(E85,F85)</f>
        <v>0</v>
      </c>
      <c r="E85" s="9" t="s">
        <v>23</v>
      </c>
      <c r="F85" s="9">
        <v>0</v>
      </c>
      <c r="G85" s="9">
        <f>SUM(H85,I85)</f>
        <v>0</v>
      </c>
      <c r="H85" s="9" t="s">
        <v>23</v>
      </c>
      <c r="I85" s="9">
        <v>0</v>
      </c>
      <c r="J85" s="9">
        <f>SUM(K85,L85)</f>
        <v>0</v>
      </c>
      <c r="K85" s="9" t="s">
        <v>23</v>
      </c>
      <c r="L85" s="9">
        <v>0</v>
      </c>
    </row>
    <row r="86" spans="1:12" ht="27" customHeight="1" x14ac:dyDescent="0.25">
      <c r="A86" s="7">
        <v>8313</v>
      </c>
      <c r="B86" s="8" t="s">
        <v>658</v>
      </c>
      <c r="C86" s="7" t="s">
        <v>713</v>
      </c>
      <c r="D86" s="9">
        <f>SUM(E86,F86)</f>
        <v>0</v>
      </c>
      <c r="E86" s="9" t="s">
        <v>23</v>
      </c>
      <c r="F86" s="9"/>
      <c r="G86" s="9">
        <f>SUM(H86,I86)</f>
        <v>0</v>
      </c>
      <c r="H86" s="9" t="s">
        <v>23</v>
      </c>
      <c r="I86" s="9"/>
      <c r="J86" s="9">
        <f>SUM(K86,L86)</f>
        <v>0</v>
      </c>
      <c r="K86" s="9" t="s">
        <v>23</v>
      </c>
      <c r="L86" s="9"/>
    </row>
    <row r="87" spans="1:12" ht="27" customHeight="1" x14ac:dyDescent="0.25">
      <c r="A87" s="7">
        <v>8320</v>
      </c>
      <c r="B87" s="8" t="s">
        <v>714</v>
      </c>
      <c r="C87" s="7"/>
      <c r="D87" s="9">
        <f t="shared" ref="D87:L87" si="13">SUM(D89,D93)</f>
        <v>0</v>
      </c>
      <c r="E87" s="9">
        <f t="shared" si="13"/>
        <v>0</v>
      </c>
      <c r="F87" s="9">
        <f t="shared" si="13"/>
        <v>0</v>
      </c>
      <c r="G87" s="9">
        <f t="shared" si="13"/>
        <v>0</v>
      </c>
      <c r="H87" s="9">
        <f t="shared" si="13"/>
        <v>0</v>
      </c>
      <c r="I87" s="9">
        <f t="shared" si="13"/>
        <v>0</v>
      </c>
      <c r="J87" s="9">
        <f t="shared" si="13"/>
        <v>0</v>
      </c>
      <c r="K87" s="9">
        <f t="shared" si="13"/>
        <v>0</v>
      </c>
      <c r="L87" s="9">
        <f t="shared" si="13"/>
        <v>0</v>
      </c>
    </row>
    <row r="88" spans="1:12" ht="27" customHeight="1" x14ac:dyDescent="0.25">
      <c r="A88" s="7"/>
      <c r="B88" s="8" t="s">
        <v>165</v>
      </c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27" customHeight="1" x14ac:dyDescent="0.25">
      <c r="A89" s="7">
        <v>8321</v>
      </c>
      <c r="B89" s="8" t="s">
        <v>715</v>
      </c>
      <c r="C89" s="7"/>
      <c r="D89" s="9">
        <f>SUM(D91:D92)</f>
        <v>0</v>
      </c>
      <c r="E89" s="9" t="s">
        <v>23</v>
      </c>
      <c r="F89" s="9">
        <f>SUM(F91:F92)</f>
        <v>0</v>
      </c>
      <c r="G89" s="9">
        <f>SUM(G91:G92)</f>
        <v>0</v>
      </c>
      <c r="H89" s="9" t="s">
        <v>23</v>
      </c>
      <c r="I89" s="9">
        <f>SUM(I91:I92)</f>
        <v>0</v>
      </c>
      <c r="J89" s="9">
        <f>SUM(J91:J92)</f>
        <v>0</v>
      </c>
      <c r="K89" s="9" t="s">
        <v>23</v>
      </c>
      <c r="L89" s="9">
        <f>SUM(L91:L92)</f>
        <v>0</v>
      </c>
    </row>
    <row r="90" spans="1:12" ht="23.25" customHeight="1" x14ac:dyDescent="0.25">
      <c r="A90" s="7"/>
      <c r="B90" s="8" t="s">
        <v>167</v>
      </c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23.25" customHeight="1" x14ac:dyDescent="0.25">
      <c r="A91" s="7">
        <v>8322</v>
      </c>
      <c r="B91" s="8" t="s">
        <v>716</v>
      </c>
      <c r="C91" s="7" t="s">
        <v>717</v>
      </c>
      <c r="D91" s="9">
        <f>SUM(E91,F91)</f>
        <v>0</v>
      </c>
      <c r="E91" s="9" t="s">
        <v>23</v>
      </c>
      <c r="F91" s="9">
        <v>0</v>
      </c>
      <c r="G91" s="9">
        <f>SUM(H91,I91)</f>
        <v>0</v>
      </c>
      <c r="H91" s="9" t="s">
        <v>23</v>
      </c>
      <c r="I91" s="9">
        <v>0</v>
      </c>
      <c r="J91" s="9">
        <f>SUM(K91,L91)</f>
        <v>0</v>
      </c>
      <c r="K91" s="9" t="s">
        <v>23</v>
      </c>
      <c r="L91" s="9">
        <v>0</v>
      </c>
    </row>
    <row r="92" spans="1:12" ht="23.25" customHeight="1" x14ac:dyDescent="0.25">
      <c r="A92" s="7">
        <v>8330</v>
      </c>
      <c r="B92" s="8" t="s">
        <v>718</v>
      </c>
      <c r="C92" s="7" t="s">
        <v>719</v>
      </c>
      <c r="D92" s="9">
        <f>SUM(E92,F92)</f>
        <v>0</v>
      </c>
      <c r="E92" s="9" t="s">
        <v>23</v>
      </c>
      <c r="F92" s="9">
        <v>0</v>
      </c>
      <c r="G92" s="9">
        <f>SUM(H92,I92)</f>
        <v>0</v>
      </c>
      <c r="H92" s="9" t="s">
        <v>23</v>
      </c>
      <c r="I92" s="9">
        <v>0</v>
      </c>
      <c r="J92" s="9">
        <f>SUM(K92,L92)</f>
        <v>0</v>
      </c>
      <c r="K92" s="9" t="s">
        <v>23</v>
      </c>
      <c r="L92" s="9">
        <v>0</v>
      </c>
    </row>
    <row r="93" spans="1:12" ht="23.25" customHeight="1" x14ac:dyDescent="0.25">
      <c r="A93" s="7">
        <v>8340</v>
      </c>
      <c r="B93" s="8" t="s">
        <v>720</v>
      </c>
      <c r="C93" s="7"/>
      <c r="D93" s="9">
        <f t="shared" ref="D93:L93" si="14">SUM(D95:D96)</f>
        <v>0</v>
      </c>
      <c r="E93" s="9">
        <f t="shared" si="14"/>
        <v>0</v>
      </c>
      <c r="F93" s="9">
        <f t="shared" si="14"/>
        <v>0</v>
      </c>
      <c r="G93" s="9">
        <f t="shared" si="14"/>
        <v>0</v>
      </c>
      <c r="H93" s="9">
        <f t="shared" si="14"/>
        <v>0</v>
      </c>
      <c r="I93" s="9">
        <f t="shared" si="14"/>
        <v>0</v>
      </c>
      <c r="J93" s="9">
        <f t="shared" si="14"/>
        <v>0</v>
      </c>
      <c r="K93" s="9">
        <f t="shared" si="14"/>
        <v>0</v>
      </c>
      <c r="L93" s="9">
        <f t="shared" si="14"/>
        <v>0</v>
      </c>
    </row>
    <row r="94" spans="1:12" ht="23.25" customHeight="1" x14ac:dyDescent="0.25">
      <c r="A94" s="7"/>
      <c r="B94" s="8" t="s">
        <v>167</v>
      </c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23.25" customHeight="1" x14ac:dyDescent="0.25">
      <c r="A95" s="7">
        <v>8341</v>
      </c>
      <c r="B95" s="8" t="s">
        <v>721</v>
      </c>
      <c r="C95" s="7" t="s">
        <v>717</v>
      </c>
      <c r="D95" s="9">
        <f>SUM(E95,F95)</f>
        <v>0</v>
      </c>
      <c r="E95" s="9">
        <v>0</v>
      </c>
      <c r="F95" s="9" t="s">
        <v>23</v>
      </c>
      <c r="G95" s="9">
        <f>SUM(H95,I95)</f>
        <v>0</v>
      </c>
      <c r="H95" s="9">
        <v>0</v>
      </c>
      <c r="I95" s="9" t="s">
        <v>23</v>
      </c>
      <c r="J95" s="9">
        <f>SUM(K95,L95)</f>
        <v>0</v>
      </c>
      <c r="K95" s="9">
        <v>0</v>
      </c>
      <c r="L95" s="9" t="s">
        <v>23</v>
      </c>
    </row>
    <row r="96" spans="1:12" ht="23.25" customHeight="1" x14ac:dyDescent="0.25">
      <c r="A96" s="7">
        <v>8350</v>
      </c>
      <c r="B96" s="8" t="s">
        <v>722</v>
      </c>
      <c r="C96" s="7" t="s">
        <v>719</v>
      </c>
      <c r="D96" s="9">
        <f>SUM(E96,F96)</f>
        <v>0</v>
      </c>
      <c r="E96" s="9">
        <v>0</v>
      </c>
      <c r="F96" s="9" t="s">
        <v>23</v>
      </c>
      <c r="G96" s="9">
        <f>SUM(H96,I96)</f>
        <v>0</v>
      </c>
      <c r="H96" s="9">
        <v>0</v>
      </c>
      <c r="I96" s="9" t="s">
        <v>23</v>
      </c>
      <c r="J96" s="9">
        <f>SUM(K96,L96)</f>
        <v>0</v>
      </c>
      <c r="K96" s="9">
        <v>0</v>
      </c>
      <c r="L96" s="9" t="s">
        <v>23</v>
      </c>
    </row>
    <row r="97" spans="1:14" ht="1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4" ht="1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4" ht="21" customHeight="1" x14ac:dyDescent="0.25">
      <c r="A99" s="2"/>
      <c r="B99" s="22" t="s">
        <v>728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1:14" ht="15" customHeight="1" x14ac:dyDescent="0.25">
      <c r="A100" s="2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ht="21.75" customHeight="1" x14ac:dyDescent="0.25">
      <c r="B101" s="22" t="s">
        <v>729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</sheetData>
  <mergeCells count="14">
    <mergeCell ref="B99:N99"/>
    <mergeCell ref="B101:N101"/>
    <mergeCell ref="D13:F13"/>
    <mergeCell ref="G13:I13"/>
    <mergeCell ref="J13:L13"/>
    <mergeCell ref="A6:K6"/>
    <mergeCell ref="A7:K7"/>
    <mergeCell ref="A8:L8"/>
    <mergeCell ref="A9:K9"/>
    <mergeCell ref="I1:L1"/>
    <mergeCell ref="I2:L2"/>
    <mergeCell ref="I3:L3"/>
    <mergeCell ref="I4:L4"/>
    <mergeCell ref="I5:L5"/>
  </mergeCells>
  <pageMargins left="0" right="0" top="0" bottom="0" header="0" footer="0"/>
  <pageSetup paperSize="9" scale="8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Work</cp:lastModifiedBy>
  <cp:lastPrinted>2024-03-07T07:42:01Z</cp:lastPrinted>
  <dcterms:created xsi:type="dcterms:W3CDTF">2024-01-03T07:49:13Z</dcterms:created>
  <dcterms:modified xsi:type="dcterms:W3CDTF">2024-03-07T10:03:26Z</dcterms:modified>
</cp:coreProperties>
</file>