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2"/>
  </bookViews>
  <sheets>
    <sheet name="Հավելված 1" sheetId="1" r:id="rId1"/>
    <sheet name="Հավելված 2" sheetId="2" r:id="rId2"/>
    <sheet name="Հավելված 3" sheetId="3" r:id="rId3"/>
  </sheets>
  <definedNames/>
  <calcPr fullCalcOnLoad="1"/>
</workbook>
</file>

<file path=xl/sharedStrings.xml><?xml version="1.0" encoding="utf-8"?>
<sst xmlns="http://schemas.openxmlformats.org/spreadsheetml/2006/main" count="1883" uniqueCount="656">
  <si>
    <t>1343</t>
  </si>
  <si>
    <t>1372</t>
  </si>
  <si>
    <t>0</t>
  </si>
  <si>
    <t>1</t>
  </si>
  <si>
    <t>2</t>
  </si>
  <si>
    <t>4712</t>
  </si>
  <si>
    <t>1110</t>
  </si>
  <si>
    <t>1130</t>
  </si>
  <si>
    <t>1310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</si>
  <si>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</si>
  <si>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</si>
  <si>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</si>
  <si>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</si>
  <si>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</si>
  <si>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</si>
  <si>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</si>
  <si>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</si>
  <si>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</si>
  <si>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</si>
  <si>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</si>
  <si>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</si>
  <si>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</si>
  <si>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</si>
  <si>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</si>
  <si>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</si>
  <si>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</si>
  <si>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</si>
  <si>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</si>
  <si>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</si>
  <si>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</si>
  <si>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</si>
  <si>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</si>
  <si>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</si>
  <si>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</si>
  <si>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</si>
  <si>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</si>
  <si>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</si>
  <si>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</si>
  <si>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</si>
  <si>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</si>
  <si>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</si>
  <si>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</si>
  <si>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</si>
  <si>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</si>
  <si>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</si>
  <si>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</si>
  <si>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</si>
  <si>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</si>
  <si>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</si>
  <si>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</si>
  <si>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</si>
  <si>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</si>
  <si>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</si>
  <si>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</si>
  <si>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</si>
  <si>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</si>
  <si>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</si>
  <si>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</si>
  <si>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</si>
  <si>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</si>
  <si>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</si>
  <si>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</si>
  <si>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</si>
  <si>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</si>
  <si>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</si>
  <si>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</si>
  <si>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</si>
  <si>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</si>
  <si>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</si>
  <si>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</si>
  <si>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</si>
  <si>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</si>
  <si>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</si>
  <si>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</si>
  <si>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</si>
  <si>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</si>
  <si>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</si>
  <si>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</si>
  <si>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</si>
  <si>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</si>
  <si>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</si>
  <si>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</si>
  <si>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</si>
  <si>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</si>
  <si>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</si>
  <si>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</si>
  <si>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</si>
  <si>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</si>
  <si>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</si>
  <si>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</si>
  <si>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</si>
  <si>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</si>
  <si>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</si>
  <si>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</si>
  <si>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</si>
  <si>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</si>
  <si>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</si>
  <si>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</si>
  <si>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</si>
  <si>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</si>
  <si>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</si>
  <si>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</si>
  <si>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</si>
  <si>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</si>
  <si>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</si>
  <si>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</si>
  <si>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</si>
  <si>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</si>
  <si>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</si>
  <si>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</si>
  <si>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</si>
  <si>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</si>
  <si>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</si>
  <si>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</si>
  <si>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</si>
  <si>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</si>
  <si>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</si>
  <si>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</si>
  <si>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</si>
  <si>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</si>
  <si>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1111</t>
  </si>
  <si>
    <t>1121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</si>
  <si>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</si>
  <si>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</si>
  <si>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</si>
  <si>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</si>
  <si>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</si>
  <si>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</si>
  <si>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</si>
  <si>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</si>
  <si>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</si>
  <si>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</si>
  <si>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</si>
  <si>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</si>
  <si>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</si>
  <si>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</si>
  <si>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1362</t>
  </si>
  <si>
    <t>1370</t>
  </si>
  <si>
    <t>1371</t>
  </si>
  <si>
    <t>1380</t>
  </si>
  <si>
    <t>1381</t>
  </si>
  <si>
    <t>1382</t>
  </si>
  <si>
    <t>4711</t>
  </si>
  <si>
    <t xml:space="preserve"> NN </t>
  </si>
  <si>
    <t>3</t>
  </si>
  <si>
    <t>8</t>
  </si>
  <si>
    <t>7</t>
  </si>
  <si>
    <t>4729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</si>
  <si>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</si>
  <si>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</si>
  <si>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</si>
  <si>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</si>
  <si>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</si>
  <si>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</si>
  <si>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</si>
  <si>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</si>
  <si>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</si>
  <si>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</si>
  <si>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</si>
  <si>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</si>
  <si>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</si>
  <si>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</si>
  <si>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</si>
  <si>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</si>
  <si>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</si>
  <si>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</si>
  <si>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</si>
  <si>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</si>
  <si>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</si>
  <si>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</si>
  <si>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</si>
  <si>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</si>
  <si>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</si>
  <si>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</si>
  <si>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</si>
  <si>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</si>
  <si>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</si>
  <si>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</si>
  <si>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</si>
  <si>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</si>
  <si>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</si>
  <si>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</si>
  <si>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</si>
  <si>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</si>
  <si>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</si>
  <si>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</si>
  <si>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</si>
  <si>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</si>
  <si>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>Տողի
 NN</t>
  </si>
  <si>
    <t>Եկամտատեսակները</t>
  </si>
  <si>
    <t>Հոդվածի NN</t>
  </si>
  <si>
    <t>Տարեկան հաստատված պլան</t>
  </si>
  <si>
    <t>Ընդամենը (ս.5+ս.6)</t>
  </si>
  <si>
    <t>այդ թվում`</t>
  </si>
  <si>
    <t>վարչական մաս</t>
  </si>
  <si>
    <t>ֆոնդային մաս</t>
  </si>
  <si>
    <t>Ընդամենը (ս.8+ս.9)</t>
  </si>
  <si>
    <t>Ընդամենը (ս.11+ս.12)</t>
  </si>
  <si>
    <t>Տարեկան ճշտված պլան</t>
  </si>
  <si>
    <t>Փաստացի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</si>
  <si>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</si>
  <si>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</si>
  <si>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Գույքահարկ փոխադրամիջոցների համար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</si>
  <si>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
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</si>
  <si>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</si>
  <si>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</si>
  <si>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</si>
  <si>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</si>
  <si>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</si>
  <si>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</si>
  <si>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</si>
  <si>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</si>
  <si>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</si>
  <si>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</si>
  <si>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</si>
  <si>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</si>
  <si>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</si>
  <si>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</si>
  <si>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</si>
  <si>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</si>
  <si>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</si>
  <si>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</si>
  <si>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</si>
  <si>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</si>
  <si>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</si>
  <si>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</si>
  <si>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</si>
  <si>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</si>
  <si>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
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</si>
  <si>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</si>
  <si>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</si>
  <si>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</t>
  </si>
  <si>
    <t xml:space="preserve">Համայնքի գույքին պատճառած վնասների փոխհատուցումից մուտքեր 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</si>
  <si>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</si>
  <si>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</si>
  <si>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</si>
  <si>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</si>
  <si>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</si>
  <si>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 մուտքագրվող այլ վարչական գանձումներ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</si>
  <si>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</si>
  <si>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</si>
  <si>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Համայնքն սպասարկող անասնաբույժի ծառայությունների դիմաց</t>
  </si>
  <si>
    <t>Համայնքի արխիվից փաստաթղթերի պատճեններ տրամադրելու համար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</si>
  <si>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</si>
  <si>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</si>
  <si>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</si>
  <si>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 xml:space="preserve"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
</t>
  </si>
  <si>
    <t>Համայնքային ենթակայության մանկապարտեզի ծառայությունից օգտվողների համար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</si>
  <si>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</si>
  <si>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</si>
  <si>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</si>
  <si>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Կենտրոնացված ջեռուցման համար</t>
  </si>
  <si>
    <t xml:space="preserve"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
</t>
  </si>
  <si>
    <t>Համայնքի կողմից աղբահանության վճար վճարողների համար աղբահանության աշխատանքները կազմակերպելու համար</t>
  </si>
  <si>
    <t>Համայնքի վարչական տարածքում տոնավաճառներին (վերնիսաժներին) մասնակցելու համար</t>
  </si>
  <si>
    <t>Համայնքի կողմից կազմակերպվող մրցույթների և աճուրդների մասնակցության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</si>
  <si>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</si>
  <si>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</si>
  <si>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</si>
  <si>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</si>
  <si>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</si>
  <si>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</si>
  <si>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Պետական բյուջեից ֆինանսական համահարթեցման սկզբունքով տրամադրվող դոտացիաներ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</si>
  <si>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</si>
  <si>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</si>
  <si>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</si>
  <si>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</si>
  <si>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</si>
  <si>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</si>
  <si>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</si>
  <si>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</si>
  <si>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</si>
  <si>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</si>
  <si>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</si>
  <si>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
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</si>
  <si>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</si>
  <si>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</si>
  <si>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</si>
  <si>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(գործառական դասակարգմամբ)</t>
  </si>
  <si>
    <t>Բյուջետային ծախսերի գործառական դասակարգման բաժինների, խմբերի և դասերի անվանումները</t>
  </si>
  <si>
    <t>Ընդամենը</t>
  </si>
  <si>
    <t>վարչական բյուջե</t>
  </si>
  <si>
    <t>այդ թվում</t>
  </si>
  <si>
    <t>(ս.10 + ս11)</t>
  </si>
  <si>
    <t>(ս.13 + ս14)</t>
  </si>
  <si>
    <t>(ս.7 + ս8)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</si>
  <si>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</si>
  <si>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</si>
  <si>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>ՀՀ համայնքների պահուստային ֆոնդ</t>
  </si>
  <si>
    <t xml:space="preserve">ՀՀ կառավարության և համայնքների պահուստային ֆոնդ </t>
  </si>
  <si>
    <t>Սոցիալական պաշտպանությանը տրամադրվող օժադակ ծառայություններ (այլ դասերին չպատկանող)</t>
  </si>
  <si>
    <t>Սոցիալական պաշտպանություն (այլ դասերին չպատկանող)</t>
  </si>
  <si>
    <t xml:space="preserve">Սոցիալական պաշտպանության ոլորտում հետազոտական և նախագծային աշխատանքներ </t>
  </si>
  <si>
    <t xml:space="preserve">Սոցիալական հատուկ արտոնություններ (այլ դասերին չպատկանող) </t>
  </si>
  <si>
    <t xml:space="preserve">Բնակարանային ապահովում 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</si>
  <si>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</si>
  <si>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</si>
  <si>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հարաբերություններ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</si>
  <si>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</si>
  <si>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</si>
  <si>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</si>
  <si>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</si>
  <si>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</si>
  <si>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</si>
  <si>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</si>
  <si>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</si>
  <si>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</si>
  <si>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</si>
  <si>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</si>
  <si>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</si>
  <si>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</si>
  <si>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</t>
  </si>
  <si>
    <t xml:space="preserve"> - դրամաշնորհներ ՀՀ այլ համայնքերի բյուջեներին  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</si>
  <si>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</si>
  <si>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</si>
  <si>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</si>
  <si>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</si>
  <si>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</si>
  <si>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</si>
  <si>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</si>
  <si>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</si>
  <si>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</si>
  <si>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</si>
  <si>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</si>
  <si>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 xml:space="preserve">Դատարաններ 
Դատարաններ 
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</si>
  <si>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</si>
  <si>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</si>
  <si>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</si>
  <si>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</si>
  <si>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</si>
  <si>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</si>
  <si>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</si>
  <si>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</si>
  <si>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</si>
  <si>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</si>
  <si>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</si>
  <si>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</si>
  <si>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</si>
  <si>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</si>
  <si>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</si>
  <si>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</si>
  <si>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</si>
  <si>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</si>
  <si>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</si>
  <si>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</si>
  <si>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</si>
  <si>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</si>
  <si>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</si>
  <si>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</si>
  <si>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</si>
  <si>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</si>
  <si>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</si>
  <si>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</si>
  <si>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</si>
  <si>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</si>
  <si>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</si>
  <si>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</si>
  <si>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</si>
  <si>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</si>
  <si>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</si>
  <si>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</si>
  <si>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</si>
  <si>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</si>
  <si>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</si>
  <si>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</si>
  <si>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</si>
  <si>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</si>
  <si>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</si>
  <si>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</si>
  <si>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</si>
  <si>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</si>
  <si>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</si>
  <si>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</si>
  <si>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</si>
  <si>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</si>
  <si>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</si>
  <si>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</si>
  <si>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</si>
  <si>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</si>
  <si>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</si>
  <si>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</si>
  <si>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</si>
  <si>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</si>
  <si>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</si>
  <si>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</si>
  <si>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</si>
  <si>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</si>
  <si>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 xml:space="preserve">Այլ բժշկական ապրանքներ
</t>
  </si>
  <si>
    <t xml:space="preserve">Բժշկական սարքեր և սարքավորումներ
</t>
  </si>
  <si>
    <t>Արտահիվանդանոցային ծառայություններ</t>
  </si>
  <si>
    <t>Ընդհանուր բնույթի բժշկական ծառայություններ</t>
  </si>
  <si>
    <t xml:space="preserve">Մասնագիտացված բժշկական ծառայություններ
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</si>
  <si>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</si>
  <si>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</si>
  <si>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</si>
  <si>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</si>
  <si>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</si>
  <si>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</si>
  <si>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</si>
  <si>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</si>
  <si>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</si>
  <si>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</si>
  <si>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</si>
  <si>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</si>
  <si>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</si>
  <si>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</si>
  <si>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</si>
  <si>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</si>
  <si>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</si>
  <si>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</si>
  <si>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</si>
  <si>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</si>
  <si>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</si>
  <si>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</si>
  <si>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</si>
  <si>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</si>
  <si>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</si>
  <si>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</si>
  <si>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</si>
  <si>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</si>
  <si>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</si>
  <si>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</si>
  <si>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</si>
  <si>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</si>
  <si>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</si>
  <si>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</si>
  <si>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</si>
  <si>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</si>
  <si>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</si>
  <si>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</si>
  <si>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</si>
  <si>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</si>
  <si>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</si>
  <si>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</si>
  <si>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</si>
  <si>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</si>
  <si>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</si>
  <si>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</si>
  <si>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</si>
  <si>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</si>
  <si>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</si>
  <si>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</si>
  <si>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</si>
  <si>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</si>
  <si>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</si>
  <si>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</si>
  <si>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>ֆոնդային բյուջե</t>
  </si>
  <si>
    <t>Բա-ժին</t>
  </si>
  <si>
    <t>Խումբ</t>
  </si>
  <si>
    <t>Դաս</t>
  </si>
  <si>
    <t>(տնտեսագիտական դասակարգմամբ)</t>
  </si>
  <si>
    <t xml:space="preserve">Բյուջետային ծախսերի տնտեսագիտական դասակարգման հոդվածների 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</si>
  <si>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</si>
  <si>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</si>
  <si>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</si>
  <si>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</si>
  <si>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</si>
  <si>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</si>
  <si>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</si>
  <si>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</si>
  <si>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</si>
  <si>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</si>
  <si>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</si>
  <si>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-Արտագերատեսչական ծախսեր</t>
  </si>
  <si>
    <t xml:space="preserve"> -Ներքին գործուղումներ</t>
  </si>
  <si>
    <t xml:space="preserve"> 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</si>
  <si>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</si>
  <si>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</si>
  <si>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</si>
  <si>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</si>
  <si>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</si>
  <si>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</si>
  <si>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</si>
  <si>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</si>
  <si>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</si>
  <si>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</si>
  <si>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</si>
  <si>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-Հատուկ նպատակային այլ նյութեր</t>
  </si>
  <si>
    <t xml:space="preserve"> -Ներքին վարկերի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</si>
  <si>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</si>
  <si>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</si>
  <si>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</si>
  <si>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</si>
  <si>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 ֆինանսական պետական (hամայնքային) կազմակերպություններին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</si>
  <si>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</si>
  <si>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</si>
  <si>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>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</si>
  <si>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</si>
  <si>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</si>
  <si>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</si>
  <si>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</si>
  <si>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</si>
  <si>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</si>
  <si>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</si>
  <si>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</si>
  <si>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</si>
  <si>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</si>
  <si>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</si>
  <si>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</si>
  <si>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</si>
  <si>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</si>
  <si>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</si>
  <si>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</si>
  <si>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</si>
  <si>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</si>
  <si>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</si>
  <si>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</si>
  <si>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</si>
  <si>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</si>
  <si>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</si>
  <si>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</si>
  <si>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</si>
  <si>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</si>
  <si>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 xml:space="preserve"> -Պահուստային միջոցներ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</si>
  <si>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</si>
  <si>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</si>
  <si>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</si>
  <si>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</si>
  <si>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</si>
  <si>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</si>
  <si>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</si>
  <si>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</si>
  <si>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</si>
  <si>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</si>
  <si>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</si>
  <si>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</si>
  <si>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</si>
  <si>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</si>
  <si>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</si>
  <si>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ԸՆԹԱՑԻԿ ՆՈՐՈԳՈՒՄ ԵՎ ՊԱՀՊԱՆՈՒՄ (ծառայություններ և նյութեր) </t>
    </r>
    <r>
      <rPr>
        <sz val="8"/>
        <rFont val="GHEA Grapalat"/>
        <family val="3"/>
      </rPr>
      <t>(տող4251+տող4252)</t>
    </r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</si>
  <si>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</si>
  <si>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</si>
  <si>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Պետական բյուջեից տրամադրվող այլ դոտացիաներ (տող 1253 + տող 1254),  այդ թվում`</t>
  </si>
  <si>
    <t>3.2 Շահաբաժիններ
 այդ թվում`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</si>
  <si>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
                           </t>
  </si>
  <si>
    <t>ԾԱՌԱՅՈՂԱԿԱՆ ԳՈՐԾՈՒՂՈՒՄՆԵՐԻ ԳԾՈՎ ԾԱԽՍԵՐ (տող4221+տող4222+տող4223)</t>
  </si>
  <si>
    <t xml:space="preserve">   այդ թվում</t>
  </si>
  <si>
    <t xml:space="preserve"> (հազար դրամ)</t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</si>
  <si>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</si>
  <si>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t xml:space="preserve">ԸՆԴԱՄԵՆԸ ԾԱԽՍԵՐ  (տող2100+տող2200+տող2300+տող2400+տող2500+տող2600+ տող2700+տող2800+տող2900+տող3000+տող3100)
</t>
  </si>
  <si>
    <t xml:space="preserve">ԸՆԴՀԱՆՈՒՐ ԲՆՈՒՅԹԻ ՀԱՆՐԱՅԻՆ ԾԱՌԱՅՈՒԹՅՈՒՆՆԵՐ (տող2110+տող2120+տող2130+տող2140+տող2150+տող2160+տող2170+տող2180)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</si>
  <si>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</si>
  <si>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(տող2310+տող2320+տող2330+տող2340+տող2350+տող2360+տող2370+տող2380)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</si>
  <si>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</si>
  <si>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</si>
  <si>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(տող2610+տող2620+տող2630+տող2640+տող2650+տող2660)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</si>
  <si>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</si>
  <si>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</si>
  <si>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</si>
  <si>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>ՍՈՑԻԱԼԱԿԱՆ ՊԱՇՏՊԱՆՈՒԹՅՈՒՆ (տող3010+տող3020+տող3030+տող3040+տող3050+տող3060+տող3070+տող3080+տող3090)</t>
  </si>
  <si>
    <t>ՀԻՄՆԱԿԱՆ ԲԱԺԻՆՆԵՐԻՆ ՉԴԱՍՎՈՂ ՊԱՀՈՒՍՏԱՅԻՆ ՖՈՆԴԵՐ (տող3110)</t>
  </si>
  <si>
    <t xml:space="preserve"> -Ընթացիկ դրամաշնորհներ օտարերկրյա կառավարություններին</t>
  </si>
  <si>
    <t xml:space="preserve"> -Պարտադիր վճարներ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</si>
  <si>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</si>
  <si>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</si>
  <si>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</si>
  <si>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կապիտալ վերանորոգում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</si>
  <si>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</si>
  <si>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</si>
  <si>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</si>
  <si>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-Գույքի և սարքավորումների վարձակալություն </t>
  </si>
  <si>
    <t xml:space="preserve"> -Արտասահմանյան գործուղումների գծով ծախսեր</t>
  </si>
  <si>
    <t xml:space="preserve">  -Աշխատակազմի մասնագիտական զարգացման ծառայություններ</t>
  </si>
  <si>
    <t xml:space="preserve">  -Ներկայացուցչական ծախսեր</t>
  </si>
  <si>
    <t xml:space="preserve"> 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</si>
  <si>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</si>
  <si>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</si>
  <si>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 -Առողջապահական  և լաբորատոր նյութեր</t>
  </si>
  <si>
    <t xml:space="preserve">  -Կենցաղային և հանրային սննդի նյութեր</t>
  </si>
  <si>
    <t xml:space="preserve"> -Ներքին արժեթղթերի տոկոսավճարներ</t>
  </si>
  <si>
    <t xml:space="preserve">  -Արտաքին արժեթղթերի գծով տոկոսավճարներ</t>
  </si>
  <si>
    <t xml:space="preserve">  -Սուբսիդիաներ ոչ պետական (ոչ hամայնքային) ֆինանսական  կազմակերպություններին </t>
  </si>
  <si>
    <t xml:space="preserve">-ՀՀ այլ համայնքներին </t>
  </si>
  <si>
    <t>Համայնքի բյուջե մուտքագրվող անշարժ գույքի հարկ</t>
  </si>
  <si>
    <t>5511</t>
  </si>
  <si>
    <t>Համաֆինասնսավորմամբ իրականացվող ծրագրեր եւ /կամ/կապիտալ ակտիվի ձեռք բերում</t>
  </si>
  <si>
    <t xml:space="preserve"> 1.5 Համաֆինասնսավորմամբ իրականացվող ծրագրեր եւ /կամ/կապիտալ ակտիվի ձեռք բերում</t>
  </si>
  <si>
    <r>
      <t>ԸՆԴԱՄԵՆԸ ԵԿԱՄՈՒՏՆԵՐ
(տող 1100 + տող 1200+տող 1300)</t>
    </r>
    <r>
      <rPr>
        <sz val="8"/>
        <rFont val="GHEA Grapalat"/>
        <family val="3"/>
      </rPr>
      <t xml:space="preserve">
</t>
    </r>
    <r>
      <rPr>
        <b/>
        <sz val="8"/>
        <rFont val="GHEA Grapalat"/>
        <family val="3"/>
      </rPr>
      <t>այդ թվում՝</t>
    </r>
  </si>
  <si>
    <r>
      <t xml:space="preserve">1. ՀԱՐԿԵՐ ԵՎ ՏՈՒՐՔԵՐ
</t>
    </r>
    <r>
      <rPr>
        <sz val="8"/>
        <rFont val="GHEA Grapalat"/>
        <family val="3"/>
      </rPr>
      <t>(տող 1110 + տող 1120 + տող 1130 + տող 1140 + տող 1150),</t>
    </r>
    <r>
      <rPr>
        <b/>
        <sz val="8"/>
        <rFont val="GHEA Grapalat"/>
        <family val="3"/>
      </rPr>
      <t xml:space="preserve">
</t>
    </r>
    <r>
      <rPr>
        <sz val="8"/>
        <rFont val="GHEA Grapalat"/>
        <family val="3"/>
      </rPr>
      <t>այդ թվում</t>
    </r>
    <r>
      <rPr>
        <b/>
        <sz val="8"/>
        <rFont val="GHEA Grapalat"/>
        <family val="3"/>
      </rPr>
      <t>`</t>
    </r>
  </si>
  <si>
    <r>
      <t xml:space="preserve">1.1 Գույքային հարկեր անշարժ գույքից
</t>
    </r>
    <r>
      <rPr>
        <sz val="8"/>
        <rFont val="GHEA Grapalat"/>
        <family val="3"/>
      </rPr>
      <t>(տող 1111 + տող 1112 + տող 1113),
այդ թվում`</t>
    </r>
  </si>
  <si>
    <r>
      <t xml:space="preserve"> 1.2 Գույքային հարկեր այլ գույքից
</t>
    </r>
    <r>
      <rPr>
        <sz val="8"/>
        <rFont val="GHEA Grapalat"/>
        <family val="3"/>
      </rPr>
      <t>այդ թվում`</t>
    </r>
  </si>
  <si>
    <r>
      <t xml:space="preserve">1.3 Տեղական տուրքեր
</t>
    </r>
    <r>
      <rPr>
        <sz val="8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8"/>
        <rFont val="GHEA Grapalat"/>
        <family val="3"/>
      </rPr>
      <t xml:space="preserve">,
</t>
    </r>
    <r>
      <rPr>
        <sz val="8"/>
        <rFont val="GHEA Grapalat"/>
        <family val="3"/>
      </rPr>
      <t>այդ թվում`</t>
    </r>
  </si>
  <si>
    <r>
      <t xml:space="preserve">1.4 Համայնքի բյուջե վճարվող պետական տուրքեր
</t>
    </r>
    <r>
      <rPr>
        <sz val="8"/>
        <rFont val="GHEA Grapalat"/>
        <family val="3"/>
      </rPr>
      <t>(տող 1141 + տող 1142)</t>
    </r>
    <r>
      <rPr>
        <b/>
        <sz val="8"/>
        <rFont val="GHEA Grapalat"/>
        <family val="3"/>
      </rPr>
      <t xml:space="preserve">,
</t>
    </r>
    <r>
      <rPr>
        <sz val="8"/>
        <rFont val="GHEA Grapalat"/>
        <family val="3"/>
      </rPr>
      <t>այդ թվում`</t>
    </r>
  </si>
  <si>
    <r>
      <t xml:space="preserve"> 1.5 Այլ հարկային եկամուտներ
</t>
    </r>
    <r>
      <rPr>
        <sz val="8"/>
        <rFont val="GHEA Grapalat"/>
        <family val="3"/>
      </rPr>
      <t>(տող 1151 + տող 1155)</t>
    </r>
    <r>
      <rPr>
        <b/>
        <sz val="8"/>
        <rFont val="GHEA Grapalat"/>
        <family val="3"/>
      </rPr>
      <t xml:space="preserve">,
</t>
    </r>
    <r>
      <rPr>
        <sz val="8"/>
        <rFont val="GHEA Grapalat"/>
        <family val="3"/>
      </rPr>
      <t>այդ թվում`</t>
    </r>
  </si>
  <si>
    <r>
      <t xml:space="preserve">2. ՊԱՇՏՈՆԱԿԱՆ ԴՐԱՄԱՇՆՈՐՀՆԵՐ
</t>
    </r>
    <r>
      <rPr>
        <sz val="8"/>
        <rFont val="GHEA Grapalat"/>
        <family val="3"/>
      </rPr>
      <t>(տող 1210 + տող 1220 + տող 1230 + տող 1240 + տող 1250 + տող 1260)</t>
    </r>
    <r>
      <rPr>
        <b/>
        <sz val="8"/>
        <rFont val="GHEA Grapalat"/>
        <family val="3"/>
      </rPr>
      <t>,</t>
    </r>
    <r>
      <rPr>
        <sz val="8"/>
        <rFont val="GHEA Grapalat"/>
        <family val="3"/>
      </rPr>
      <t xml:space="preserve"> այդ թվում`</t>
    </r>
  </si>
  <si>
    <r>
      <t xml:space="preserve"> 2.1  Ընթացիկ արտաքին պաշտոնական դրամաշնորհներ` ստացված այլ պետություններից, </t>
    </r>
    <r>
      <rPr>
        <sz val="8"/>
        <rFont val="GHEA Grapalat"/>
        <family val="3"/>
      </rPr>
      <t>այդ թվում`</t>
    </r>
  </si>
  <si>
    <r>
      <t xml:space="preserve">2.2 Կապիտալ արտաքին պաշտոնական դրամաշնորհներ` ստացված այլ պետություններից, </t>
    </r>
    <r>
      <rPr>
        <sz val="8"/>
        <rFont val="GHEA Grapalat"/>
        <family val="3"/>
      </rPr>
      <t>այդ թվում`</t>
    </r>
  </si>
  <si>
    <r>
      <t xml:space="preserve">2.3 Ընթացիկ արտաքին պաշտոնական դրամաշնորհներ` ստացված միջազգային կազմակերպություններից,
</t>
    </r>
    <r>
      <rPr>
        <sz val="8"/>
        <rFont val="GHEA Grapalat"/>
        <family val="3"/>
      </rPr>
      <t>այդ թվում`</t>
    </r>
  </si>
  <si>
    <r>
      <t xml:space="preserve">2.4 Կապիտալ արտաքին պաշտոնական դրամաշնորհներ` ստացված միջազգային կազմակերպություններից,
</t>
    </r>
    <r>
      <rPr>
        <sz val="8"/>
        <rFont val="GHEA Grapalat"/>
        <family val="3"/>
      </rPr>
      <t>այդ թվում`</t>
    </r>
  </si>
  <si>
    <r>
      <t xml:space="preserve">2.5 Ընթացիկ ներքին պաշտոնական դրամաշնորհներ` ստացված կառավարման այլ մակարդակներից
</t>
    </r>
    <r>
      <rPr>
        <sz val="8"/>
        <rFont val="GHEA Grapalat"/>
        <family val="3"/>
      </rPr>
      <t>(տող 1251 + տող 1252 + տող 1255 + տող 1256)</t>
    </r>
    <r>
      <rPr>
        <b/>
        <sz val="8"/>
        <rFont val="GHEA Grapalat"/>
        <family val="3"/>
      </rPr>
      <t xml:space="preserve">,
</t>
    </r>
    <r>
      <rPr>
        <sz val="8"/>
        <rFont val="GHEA Grapalat"/>
        <family val="3"/>
      </rPr>
      <t>որից`</t>
    </r>
  </si>
  <si>
    <r>
      <t xml:space="preserve"> 2.6 Կապիտալ ներքին պաշտոնական դրամաշնորհներ` ստացված կառավարման այլ մակարդակներից</t>
    </r>
    <r>
      <rPr>
        <sz val="8"/>
        <rFont val="GHEA Grapalat"/>
        <family val="3"/>
      </rPr>
      <t xml:space="preserve"> (տող 1261 + տող 1262)</t>
    </r>
    <r>
      <rPr>
        <b/>
        <sz val="8"/>
        <rFont val="GHEA Grapalat"/>
        <family val="3"/>
      </rPr>
      <t xml:space="preserve">,
</t>
    </r>
    <r>
      <rPr>
        <sz val="8"/>
        <rFont val="GHEA Grapalat"/>
        <family val="3"/>
      </rPr>
      <t>այդ թվում`</t>
    </r>
  </si>
  <si>
    <r>
      <t xml:space="preserve">3. ԱՅԼ ԵԿԱՄՈՒՏՆԵՐ </t>
    </r>
    <r>
      <rPr>
        <sz val="8"/>
        <rFont val="GHEA Grapalat"/>
        <family val="3"/>
      </rPr>
      <t>(տող 1310 + տող 1320 + տող 1330 + տող 1340 + տող 1350 + տող 1360 + տող 1370 + տող 1380 + տող 1390)</t>
    </r>
    <r>
      <rPr>
        <b/>
        <sz val="8"/>
        <rFont val="GHEA Grapalat"/>
        <family val="3"/>
      </rPr>
      <t xml:space="preserve">,
</t>
    </r>
    <r>
      <rPr>
        <sz val="8"/>
        <rFont val="GHEA Grapalat"/>
        <family val="3"/>
      </rPr>
      <t xml:space="preserve"> այդ թվում`</t>
    </r>
  </si>
  <si>
    <r>
      <t xml:space="preserve">3.1 Տոկոսներ
</t>
    </r>
    <r>
      <rPr>
        <sz val="8"/>
        <rFont val="GHEA Grapalat"/>
        <family val="3"/>
      </rPr>
      <t>այդ թվում`</t>
    </r>
  </si>
  <si>
    <r>
      <t xml:space="preserve">3.3 Գույքի վարձակալությունից եկամուտներ
</t>
    </r>
    <r>
      <rPr>
        <sz val="8"/>
        <rFont val="GHEA Grapalat"/>
        <family val="3"/>
      </rPr>
      <t>(տող 1331 + տող 1332 + տող 1333 +  տող 1334)
այդ թվում`</t>
    </r>
  </si>
  <si>
    <r>
      <t xml:space="preserve">3.4 Համայնքի բյուջեի եկամուտներ ապրանքների մատակարարումից և ծառայությունների մատուցումից
</t>
    </r>
    <r>
      <rPr>
        <sz val="8"/>
        <rFont val="GHEA Grapalat"/>
        <family val="3"/>
      </rPr>
      <t>(տող 1341 + տող 1342 + տող 1343)
այդ թվում`</t>
    </r>
  </si>
  <si>
    <r>
      <t xml:space="preserve">3.5 Վարչական գանձումներ
</t>
    </r>
    <r>
      <rPr>
        <sz val="8"/>
        <rFont val="GHEA Grapalat"/>
        <family val="3"/>
      </rPr>
      <t>(տող 1351 + տող 1352 + տող 1353)</t>
    </r>
    <r>
      <rPr>
        <b/>
        <sz val="8"/>
        <rFont val="GHEA Grapalat"/>
        <family val="3"/>
      </rPr>
      <t xml:space="preserve">,
</t>
    </r>
    <r>
      <rPr>
        <sz val="8"/>
        <rFont val="GHEA Grapalat"/>
        <family val="3"/>
      </rPr>
      <t>այդ թվում`</t>
    </r>
  </si>
  <si>
    <r>
      <t xml:space="preserve">3.6 Մուտքեր տույժերից, տուգանքներից
</t>
    </r>
    <r>
      <rPr>
        <sz val="8"/>
        <rFont val="GHEA Grapalat"/>
        <family val="3"/>
      </rPr>
      <t>(տող 1361 + տող 1362)</t>
    </r>
    <r>
      <rPr>
        <b/>
        <sz val="8"/>
        <rFont val="GHEA Grapalat"/>
        <family val="3"/>
      </rPr>
      <t xml:space="preserve">
</t>
    </r>
    <r>
      <rPr>
        <sz val="8"/>
        <rFont val="GHEA Grapalat"/>
        <family val="3"/>
      </rPr>
      <t>այդ թվում`</t>
    </r>
  </si>
  <si>
    <r>
      <t xml:space="preserve">3.7 Ընթացիկ ոչ պաշտոնական դրամաշնորհներ
 </t>
    </r>
    <r>
      <rPr>
        <sz val="8"/>
        <rFont val="GHEA Grapalat"/>
        <family val="3"/>
      </rPr>
      <t>(տող 1371 + տող 1372)</t>
    </r>
    <r>
      <rPr>
        <b/>
        <sz val="8"/>
        <rFont val="GHEA Grapalat"/>
        <family val="3"/>
      </rPr>
      <t xml:space="preserve">   </t>
    </r>
    <r>
      <rPr>
        <sz val="8"/>
        <rFont val="GHEA Grapalat"/>
        <family val="3"/>
      </rPr>
      <t>այդ թվում`</t>
    </r>
  </si>
  <si>
    <r>
      <t xml:space="preserve">3.8 Կապիտալ ոչ պաշտոնական դրամաշնորհներ
</t>
    </r>
    <r>
      <rPr>
        <sz val="8"/>
        <rFont val="GHEA Grapalat"/>
        <family val="3"/>
      </rPr>
      <t>(տող 1381 + տող 1382)
այդ թվում`</t>
    </r>
  </si>
  <si>
    <r>
      <t xml:space="preserve">3.9 Այլ եկամուտներ
</t>
    </r>
    <r>
      <rPr>
        <sz val="8"/>
        <rFont val="GHEA Grapalat"/>
        <family val="3"/>
      </rPr>
      <t>(տող 1391 + տող 1392 + տող 1393)</t>
    </r>
    <r>
      <rPr>
        <b/>
        <sz val="8"/>
        <rFont val="GHEA Grapalat"/>
        <family val="3"/>
      </rPr>
      <t xml:space="preserve">  </t>
    </r>
    <r>
      <rPr>
        <sz val="8"/>
        <rFont val="GHEA Grapalat"/>
        <family val="3"/>
      </rPr>
      <t>այդ թվում`</t>
    </r>
  </si>
  <si>
    <t>(01/01/2023-31/03/2023 թ. ժամանակահատվածի համար)</t>
  </si>
  <si>
    <t>կատ. % պլանի նկատմամբ</t>
  </si>
  <si>
    <t>ընդամենը</t>
  </si>
  <si>
    <r>
      <t xml:space="preserve"> ԸՆԴԱՄԵՆԸ ԾԱԽՍԵՐ
(</t>
    </r>
    <r>
      <rPr>
        <sz val="8"/>
        <rFont val="GHEA Grapalat"/>
        <family val="3"/>
      </rPr>
      <t>տող4050+տող5000+տող 6000</t>
    </r>
    <r>
      <rPr>
        <b/>
        <sz val="8"/>
        <rFont val="GHEA Grapalat"/>
        <family val="3"/>
      </rPr>
      <t>)</t>
    </r>
  </si>
  <si>
    <r>
      <t>Ա.ԸՆԹԱՑԻԿ  ԾԱԽՍԵՐ՝ (</t>
    </r>
    <r>
      <rPr>
        <sz val="8"/>
        <rFont val="GHEA Grapalat"/>
        <family val="3"/>
      </rPr>
      <t>տող4100+տող4200+տող4300+տող4400+տող4500+ տող4600+տող4700</t>
    </r>
    <r>
      <rPr>
        <b/>
        <sz val="8"/>
        <rFont val="GHEA Grapalat"/>
        <family val="3"/>
      </rPr>
      <t>)</t>
    </r>
  </si>
  <si>
    <r>
      <t>1.1 ԱՇԽԱՏԱՆՔԻ ՎԱՐՁԱՏՐՈՒԹՅՈՒՆ (</t>
    </r>
    <r>
      <rPr>
        <sz val="8"/>
        <rFont val="GHEA Grapalat"/>
        <family val="3"/>
      </rPr>
      <t>տող4110+տող4120</t>
    </r>
    <r>
      <rPr>
        <b/>
        <sz val="8"/>
        <rFont val="GHEA Grapalat"/>
        <family val="3"/>
      </rPr>
      <t>)</t>
    </r>
  </si>
  <si>
    <r>
      <t>ԴՐԱՄՈՎ ՎՃԱՐՎՈՂ ԱՇԽԱՏԱՎԱՐՁԵՐ ԵՎ ՀԱՎԵԼԱՎՃԱՐՆԵՐ (</t>
    </r>
    <r>
      <rPr>
        <i/>
        <sz val="8"/>
        <rFont val="GHEA Grapalat"/>
        <family val="3"/>
      </rPr>
      <t>տող4111+տող4112+ տող4114</t>
    </r>
    <r>
      <rPr>
        <b/>
        <i/>
        <sz val="8"/>
        <rFont val="GHEA Grapalat"/>
        <family val="3"/>
      </rPr>
      <t>)</t>
    </r>
  </si>
  <si>
    <r>
      <t xml:space="preserve">ԲՆԵՂԵՆ ԱՇԽԱՏԱՎԱՐՁԵՐ ԵՎ ՀԱՎԵԼԱՎՃԱՐՆԵՐ </t>
    </r>
    <r>
      <rPr>
        <i/>
        <sz val="8"/>
        <rFont val="GHEA Grapalat"/>
        <family val="3"/>
      </rPr>
      <t>(տող4121</t>
    </r>
    <r>
      <rPr>
        <b/>
        <i/>
        <sz val="8"/>
        <rFont val="GHEA Grapalat"/>
        <family val="3"/>
      </rPr>
      <t>)</t>
    </r>
  </si>
  <si>
    <r>
      <t>1.2 ԾԱՌԱՅՈՒԹՅՈՒՆՆԵՐԻ ԵՎ ԱՊՐԱՆՔՆԵՐԻ ՁԵՌՔ ԲԵՐՈՒՄ (</t>
    </r>
    <r>
      <rPr>
        <sz val="8"/>
        <rFont val="GHEA Grapalat"/>
        <family val="3"/>
      </rPr>
      <t>տող4210+տող4220+տող4230+տող4240+տող4250+տող4260</t>
    </r>
    <r>
      <rPr>
        <b/>
        <sz val="8"/>
        <rFont val="GHEA Grapalat"/>
        <family val="3"/>
      </rPr>
      <t>)</t>
    </r>
  </si>
  <si>
    <r>
      <t>ՇԱՐՈՒՆԱԿԱԿԱՆ ԾԱԽՍԵՐ (</t>
    </r>
    <r>
      <rPr>
        <i/>
        <sz val="8"/>
        <rFont val="GHEA Grapalat"/>
        <family val="3"/>
      </rPr>
      <t>տող4211+տող4212+տող4213+տող4214+տող4215+տող4216+տող4217</t>
    </r>
    <r>
      <rPr>
        <b/>
        <i/>
        <sz val="8"/>
        <rFont val="GHEA Grapalat"/>
        <family val="3"/>
      </rPr>
      <t>)</t>
    </r>
  </si>
  <si>
    <r>
      <t>ՊԱՅՄԱՆԱԳՐԱՅԻՆ ԱՅԼ ԾԱՌԱՅՈՒԹՅՈՒՆՆԵՐԻ ՁԵՌՔ ԲԵՐՈՒՄ (</t>
    </r>
    <r>
      <rPr>
        <i/>
        <sz val="8"/>
        <rFont val="GHEA Grapalat"/>
        <family val="3"/>
      </rPr>
      <t>տող4231+տող4232+տող4233+տող4234+տող4235+տող4236+տող4237+տող4238</t>
    </r>
    <r>
      <rPr>
        <b/>
        <i/>
        <sz val="8"/>
        <rFont val="GHEA Grapalat"/>
        <family val="3"/>
      </rPr>
      <t>)</t>
    </r>
  </si>
  <si>
    <r>
      <t xml:space="preserve"> ԱՅԼ ՄԱՍՆԱԳԻՏԱԿԱՆ ԾԱՌԱՅՈՒԹՅՈՒՆՆԵՐԻ ՁԵՌՔ ԲԵՐՈՒՄ  </t>
    </r>
    <r>
      <rPr>
        <sz val="8"/>
        <rFont val="GHEA Grapalat"/>
        <family val="3"/>
      </rPr>
      <t>(տող 4241)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</si>
  <si>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</t>
    </r>
    <r>
      <rPr>
        <b/>
        <i/>
        <sz val="8"/>
        <rFont val="GHEA Grapalat"/>
        <family val="3"/>
      </rPr>
      <t>)</t>
    </r>
  </si>
  <si>
    <r>
      <t xml:space="preserve"> 1.3 ՏՈԿՈՍԱՎՃԱՐՆԵՐ (</t>
    </r>
    <r>
      <rPr>
        <i/>
        <sz val="8"/>
        <rFont val="GHEA Grapalat"/>
        <family val="3"/>
      </rPr>
      <t>տող4310+տող 4320+տող4330</t>
    </r>
    <r>
      <rPr>
        <b/>
        <i/>
        <sz val="8"/>
        <rFont val="GHEA Grapalat"/>
        <family val="3"/>
      </rPr>
      <t>)</t>
    </r>
  </si>
  <si>
    <r>
      <t>ՆԵՐՔԻՆ ՏՈԿՈՍԱՎՃԱՐՆԵՐ (</t>
    </r>
    <r>
      <rPr>
        <i/>
        <sz val="8"/>
        <rFont val="GHEA Grapalat"/>
        <family val="3"/>
      </rPr>
      <t>տող4311+տող4312</t>
    </r>
    <r>
      <rPr>
        <b/>
        <i/>
        <sz val="8"/>
        <rFont val="GHEA Grapalat"/>
        <family val="3"/>
      </rPr>
      <t>)</t>
    </r>
  </si>
  <si>
    <r>
      <t>ԱՐՏԱՔԻՆ ՏՈԿՈՍԱՎՃԱՐՆԵՐ (</t>
    </r>
    <r>
      <rPr>
        <i/>
        <sz val="8"/>
        <rFont val="GHEA Grapalat"/>
        <family val="3"/>
      </rPr>
      <t>տող4321+տող4322</t>
    </r>
    <r>
      <rPr>
        <b/>
        <i/>
        <sz val="8"/>
        <rFont val="GHEA Grapalat"/>
        <family val="3"/>
      </rPr>
      <t>)</t>
    </r>
  </si>
  <si>
    <r>
      <t xml:space="preserve"> ՓՈԽԱՌՈՒԹՅՈՒՆՆԵՐԻ ՀԵՏ ԿԱՊՎԱԾ ՎՃԱՐՆԵՐ (</t>
    </r>
    <r>
      <rPr>
        <i/>
        <sz val="8"/>
        <rFont val="GHEA Grapalat"/>
        <family val="3"/>
      </rPr>
      <t>տող4331+տող4332+տող4333</t>
    </r>
    <r>
      <rPr>
        <b/>
        <i/>
        <sz val="8"/>
        <rFont val="GHEA Grapalat"/>
        <family val="3"/>
      </rPr>
      <t>)</t>
    </r>
  </si>
  <si>
    <r>
      <t xml:space="preserve">1.4 ՍՈՒԲՍԻԴԻԱՆԵՐ  </t>
    </r>
    <r>
      <rPr>
        <sz val="8"/>
        <rFont val="GHEA Grapalat"/>
        <family val="3"/>
      </rPr>
      <t>(տող4410+տող4420</t>
    </r>
    <r>
      <rPr>
        <b/>
        <sz val="8"/>
        <rFont val="GHEA Grapalat"/>
        <family val="3"/>
      </rPr>
      <t>)</t>
    </r>
  </si>
  <si>
    <r>
      <t>ՍՈՒԲՍԻԴԻԱՆԵՐ ՊԵՏԱԿԱՆ (ՀԱՄԱՅՆՔԱՅԻՆ) ԿԱԶՄԱԿԵՐՊՈՒԹՅՈՒՆՆԵՐԻՆ (</t>
    </r>
    <r>
      <rPr>
        <i/>
        <sz val="8"/>
        <rFont val="GHEA Grapalat"/>
        <family val="3"/>
      </rPr>
      <t>տող4411+տող4412</t>
    </r>
    <r>
      <rPr>
        <b/>
        <i/>
        <sz val="8"/>
        <rFont val="GHEA Grapalat"/>
        <family val="3"/>
      </rPr>
      <t>)</t>
    </r>
  </si>
  <si>
    <r>
      <t>ՍՈՒԲՍԻԴԻԱՆԵՐ ՈՉ ՊԵՏԱԿԱՆ (ՈՉ ՀԱՄԱՅՆՔԱՅԻՆ) ԿԱԶՄԱԿԵՐՊՈՒԹՅՈՒՆՆԵՐԻՆ (</t>
    </r>
    <r>
      <rPr>
        <i/>
        <sz val="8"/>
        <rFont val="GHEA Grapalat"/>
        <family val="3"/>
      </rPr>
      <t>տող4421+տող4422</t>
    </r>
    <r>
      <rPr>
        <b/>
        <i/>
        <sz val="8"/>
        <rFont val="GHEA Grapalat"/>
        <family val="3"/>
      </rPr>
      <t>)</t>
    </r>
  </si>
  <si>
    <r>
      <t>1.5 ԴՐԱՄԱՇՆՈՐՀՆԵՐ (</t>
    </r>
    <r>
      <rPr>
        <sz val="8"/>
        <rFont val="GHEA Grapalat"/>
        <family val="3"/>
      </rPr>
      <t>տող4510+տող4520+տող4530+տող4540</t>
    </r>
    <r>
      <rPr>
        <b/>
        <sz val="8"/>
        <rFont val="GHEA Grapalat"/>
        <family val="3"/>
      </rPr>
      <t>)</t>
    </r>
  </si>
  <si>
    <r>
      <t>ԴՐԱՄԱՇՆՈՐՀՆԵՐ ՕՏԱՐԵՐԿՐՅԱ ԿԱՌԱՎԱՐՈՒԹՅՈՒՆՆԵՐԻՆ (</t>
    </r>
    <r>
      <rPr>
        <i/>
        <sz val="8"/>
        <rFont val="GHEA Grapalat"/>
        <family val="3"/>
      </rPr>
      <t>տող4511+տող4512</t>
    </r>
    <r>
      <rPr>
        <b/>
        <i/>
        <sz val="8"/>
        <rFont val="GHEA Grapalat"/>
        <family val="3"/>
      </rPr>
      <t>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</si>
  <si>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</t>
    </r>
    <r>
      <rPr>
        <b/>
        <i/>
        <sz val="8"/>
        <rFont val="GHEA Grapalat"/>
        <family val="3"/>
      </rPr>
      <t>)</t>
    </r>
  </si>
  <si>
    <r>
      <t>ԸՆԹԱՑԻԿ ԴՐԱՄԱՇՆՈՐՀՆԵՐ ՊԵՏԱԿԱՆ ՀԱՏՎԱԾԻ ԱՅԼ ՄԱԿԱՐԴԱԿՆԵՐԻՆ (</t>
    </r>
    <r>
      <rPr>
        <i/>
        <sz val="8"/>
        <rFont val="GHEA Grapalat"/>
        <family val="3"/>
      </rPr>
      <t>տող4531+տող4532+տող4533</t>
    </r>
    <r>
      <rPr>
        <b/>
        <i/>
        <sz val="8"/>
        <rFont val="GHEA Grapalat"/>
        <family val="3"/>
      </rPr>
      <t>)</t>
    </r>
  </si>
  <si>
    <r>
      <t xml:space="preserve"> - Այլ ընթացիկ դրամաշնորհներ
(</t>
    </r>
    <r>
      <rPr>
        <sz val="8"/>
        <rFont val="GHEA Grapalat"/>
        <family val="3"/>
      </rPr>
      <t>տող 4534+տող 4535 +տող 4536</t>
    </r>
    <r>
      <rPr>
        <b/>
        <sz val="8"/>
        <rFont val="GHEA Grapalat"/>
        <family val="3"/>
      </rPr>
      <t>)</t>
    </r>
  </si>
  <si>
    <r>
      <t>ԿԱՊԻՏԱԼ ԴՐԱՄԱՇՆՈՐՀՆԵՐ ՊԵՏԱԿԱՆ ՀԱՏՎԱԾԻ ԱՅԼ ՄԱԿԱՐԴԱԿՆԵՐԻՆ (</t>
    </r>
    <r>
      <rPr>
        <i/>
        <sz val="8"/>
        <rFont val="GHEA Grapalat"/>
        <family val="3"/>
      </rPr>
      <t>տող4541+տող4542+տող4543</t>
    </r>
    <r>
      <rPr>
        <b/>
        <i/>
        <sz val="8"/>
        <rFont val="GHEA Grapalat"/>
        <family val="3"/>
      </rPr>
      <t>)</t>
    </r>
  </si>
  <si>
    <r>
      <t xml:space="preserve"> -Այլ կապիտալ դրամաշնորհներ
(</t>
    </r>
    <r>
      <rPr>
        <sz val="8"/>
        <rFont val="GHEA Grapalat"/>
        <family val="3"/>
      </rPr>
      <t>տող 4544+տող 4545 +տող 4546</t>
    </r>
    <r>
      <rPr>
        <b/>
        <sz val="8"/>
        <rFont val="GHEA Grapalat"/>
        <family val="3"/>
      </rPr>
      <t>)</t>
    </r>
  </si>
  <si>
    <r>
      <t xml:space="preserve">1.6 ՍՈՑԻԱԼԱԿԱՆ ՆՊԱՍՏՆԵՐ ԵՎ ԿԵՆՍԱԹՈՇԱԿՆԵՐ </t>
    </r>
    <r>
      <rPr>
        <i/>
        <sz val="8"/>
        <rFont val="GHEA Grapalat"/>
        <family val="3"/>
      </rPr>
      <t>(տող4610+տող4630+տող4640</t>
    </r>
    <r>
      <rPr>
        <b/>
        <i/>
        <sz val="8"/>
        <rFont val="GHEA Grapalat"/>
        <family val="3"/>
      </rPr>
      <t>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</si>
  <si>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>տող4631+տող4632+տող4633+տող4634</t>
    </r>
    <r>
      <rPr>
        <b/>
        <i/>
        <sz val="8"/>
        <rFont val="GHEA Grapalat"/>
        <family val="3"/>
      </rPr>
      <t>)</t>
    </r>
  </si>
  <si>
    <r>
      <t xml:space="preserve"> ԿԵՆՍԱԹՈՇԱԿՆԵՐ (</t>
    </r>
    <r>
      <rPr>
        <i/>
        <sz val="8"/>
        <rFont val="GHEA Grapalat"/>
        <family val="3"/>
      </rPr>
      <t>տող4641)</t>
    </r>
  </si>
  <si>
    <r>
      <t>1.7 ԱՅԼ ԾԱԽՍԵՐ (</t>
    </r>
    <r>
      <rPr>
        <i/>
        <sz val="8"/>
        <rFont val="GHEA Grapalat"/>
        <family val="3"/>
      </rPr>
      <t>տող4710+տող4720+տող4730+տող4740+տող4750+տող4760+տող4770</t>
    </r>
    <r>
      <rPr>
        <b/>
        <i/>
        <sz val="8"/>
        <rFont val="GHEA Grapalat"/>
        <family val="3"/>
      </rPr>
      <t>)</t>
    </r>
  </si>
  <si>
    <r>
      <t>ՆՎԻՐԱՏՎՈՒԹՅՈՒՆՆԵՐ ՈՉ ԿԱՌԱՎԱՐԱԿԱՆ (ՀԱՍԱՐԱԿԱԿԱՆ) ԿԱԶՄԱԿԵՐՊՈՒԹՅՈՒՆՆԵՐԻՆ (</t>
    </r>
    <r>
      <rPr>
        <i/>
        <sz val="8"/>
        <rFont val="GHEA Grapalat"/>
        <family val="3"/>
      </rPr>
      <t>տող4711+տող4712</t>
    </r>
    <r>
      <rPr>
        <b/>
        <i/>
        <sz val="8"/>
        <rFont val="GHEA Grapalat"/>
        <family val="3"/>
      </rPr>
      <t>)</t>
    </r>
  </si>
  <si>
    <r>
      <t>ՀԱՐԿԵՐ, ՊԱՐՏԱԴԻՐ ՎՃԱՐՆԵՐ ԵՎ ՏՈՒՅԺԵՐ, ՈՐՈՆՔ ԿԱՌԱՎԱՐՄԱՆ ՏԱՐԲԵՐ ՄԱԿԱՐԴԱԿՆԵՐԻ ԿՈՂՄԻՑ ԿԻՐԱՌՎՈՒՄ ԵՆ ՄԻՄՅԱՆՑ ՆԿԱՏՄԱՄԲ (</t>
    </r>
    <r>
      <rPr>
        <i/>
        <sz val="8"/>
        <rFont val="GHEA Grapalat"/>
        <family val="3"/>
      </rPr>
      <t>տող4721+տող4722+տող4723+տող4724</t>
    </r>
    <r>
      <rPr>
        <b/>
        <i/>
        <sz val="8"/>
        <rFont val="GHEA Grapalat"/>
        <family val="3"/>
      </rPr>
      <t>)</t>
    </r>
  </si>
  <si>
    <r>
      <t>ԴԱՏԱՐԱՆՆԵՐԻ ԿՈՂՄԻՑ ՆՇԱՆԱԿՎԱԾ ՏՈՒՅԺԵՐ ԵՎ ՏՈՒԳԱՆՔՆԵՐ (</t>
    </r>
    <r>
      <rPr>
        <i/>
        <sz val="8"/>
        <rFont val="GHEA Grapalat"/>
        <family val="3"/>
      </rPr>
      <t>տող4731</t>
    </r>
    <r>
      <rPr>
        <b/>
        <i/>
        <sz val="8"/>
        <rFont val="GHEA Grapalat"/>
        <family val="3"/>
      </rPr>
      <t>)</t>
    </r>
  </si>
  <si>
    <r>
      <t>ԿԱՌԱՎԱՐՄԱՆ ՄԱՐՄԻՆՆԵՐԻ ԳՈՐԾՈՒՆԵՈՒԹՅԱՆ ՀԵՏԵՎԱՆՔՈՎ ԱՌԱՋԱՑԱԾ ՎՆԱՍՆԵՐԻ ԿԱՄ ՎՆԱՍՎԱԾՔՆԵՐԻ  ՎԵՐԱԿԱՆԳՆՈՒՄ (</t>
    </r>
    <r>
      <rPr>
        <i/>
        <sz val="8"/>
        <rFont val="GHEA Grapalat"/>
        <family val="3"/>
      </rPr>
      <t>տող4751)</t>
    </r>
  </si>
  <si>
    <r>
      <t xml:space="preserve">ՊԱՀՈՒՍՏԱՅԻՆ ՄԻՋՈՑՆԵՐ </t>
    </r>
    <r>
      <rPr>
        <i/>
        <sz val="8"/>
        <rFont val="GHEA Grapalat"/>
        <family val="3"/>
      </rPr>
      <t>(տող4771</t>
    </r>
    <r>
      <rPr>
        <b/>
        <i/>
        <sz val="8"/>
        <rFont val="GHEA Grapalat"/>
        <family val="3"/>
      </rPr>
      <t>)</t>
    </r>
  </si>
  <si>
    <r>
      <t>Բ. ՈՉ ՖԻՆԱՆՍԱԿԱՆ ԱԿՏԻՎՆԵՐԻ ԳԾՈՎ ԾԱԽՍԵՐ
(</t>
    </r>
    <r>
      <rPr>
        <sz val="8"/>
        <rFont val="GHEA Grapalat"/>
        <family val="3"/>
      </rPr>
      <t>տող5100+տող5200+տող5300+տող5400</t>
    </r>
    <r>
      <rPr>
        <b/>
        <sz val="8"/>
        <rFont val="GHEA Grapalat"/>
        <family val="3"/>
      </rPr>
      <t>)</t>
    </r>
  </si>
  <si>
    <r>
      <t>1.1. ՀԻՄՆԱԿԱՆ ՄԻՋՈՑՆԵՐ
(</t>
    </r>
    <r>
      <rPr>
        <sz val="8"/>
        <rFont val="GHEA Grapalat"/>
        <family val="3"/>
      </rPr>
      <t>տող5110+տող5120+տող5130</t>
    </r>
    <r>
      <rPr>
        <b/>
        <sz val="8"/>
        <rFont val="GHEA Grapalat"/>
        <family val="3"/>
      </rPr>
      <t>)</t>
    </r>
  </si>
  <si>
    <r>
      <t>ՇԵՆՔԵՐ ԵՎ ՇԻՆՈՒԹՅՈՒՆՆԵՐ
(</t>
    </r>
    <r>
      <rPr>
        <sz val="8"/>
        <rFont val="GHEA Grapalat"/>
        <family val="3"/>
      </rPr>
      <t>տող5111+տող5112+տող5113</t>
    </r>
    <r>
      <rPr>
        <b/>
        <sz val="8"/>
        <rFont val="GHEA Grapalat"/>
        <family val="3"/>
      </rPr>
      <t>)</t>
    </r>
  </si>
  <si>
    <r>
      <t>ՄԵՔԵՆԱՆԵՐ ԵՎ ՍԱՐՔԱՎՈՐՈՒՄՆԵՐ
(</t>
    </r>
    <r>
      <rPr>
        <sz val="8"/>
        <rFont val="GHEA Grapalat"/>
        <family val="3"/>
      </rPr>
      <t>տող5121+ տող5122+տող5123</t>
    </r>
    <r>
      <rPr>
        <b/>
        <sz val="8"/>
        <rFont val="GHEA Grapalat"/>
        <family val="3"/>
      </rPr>
      <t>)</t>
    </r>
  </si>
  <si>
    <r>
      <t xml:space="preserve"> ԱՅԼ ՀԻՄՆԱԿԱՆ ՄԻՋՈՑՆԵՐ
</t>
    </r>
    <r>
      <rPr>
        <sz val="8"/>
        <rFont val="GHEA Grapalat"/>
        <family val="3"/>
      </rPr>
      <t>(տող 5131+տող 5132+տող 5133+ տող5134)</t>
    </r>
  </si>
  <si>
    <r>
      <t xml:space="preserve">1.2 ՊԱՇԱՐՆԵՐ </t>
    </r>
    <r>
      <rPr>
        <sz val="8"/>
        <rFont val="GHEA Grapalat"/>
        <family val="3"/>
      </rPr>
      <t>(տող5211+տող5221+տող5231+տող5241</t>
    </r>
    <r>
      <rPr>
        <b/>
        <sz val="8"/>
        <rFont val="GHEA Grapalat"/>
        <family val="3"/>
      </rPr>
      <t>)</t>
    </r>
  </si>
  <si>
    <r>
      <t>1.3 ԲԱՐՁՐԱՐԺԵՔ ԱԿՏԻՎՆԵՐ (</t>
    </r>
    <r>
      <rPr>
        <sz val="8"/>
        <rFont val="GHEA Grapalat"/>
        <family val="3"/>
      </rPr>
      <t>տող 5311</t>
    </r>
    <r>
      <rPr>
        <b/>
        <sz val="8"/>
        <rFont val="GHEA Grapalat"/>
        <family val="3"/>
      </rPr>
      <t>)</t>
    </r>
  </si>
  <si>
    <r>
      <t>1.4 ՉԱՐՏԱԴՐՎԱԾ ԱԿՏԻՎՆԵՐ
(</t>
    </r>
    <r>
      <rPr>
        <sz val="8"/>
        <rFont val="GHEA Grapalat"/>
        <family val="3"/>
      </rPr>
      <t>տող 5411+տող 5421+տող 5431+տող5441</t>
    </r>
    <r>
      <rPr>
        <b/>
        <sz val="8"/>
        <rFont val="GHEA Grapalat"/>
        <family val="3"/>
      </rPr>
      <t>)</t>
    </r>
  </si>
  <si>
    <t>Հավելված 1</t>
  </si>
  <si>
    <t xml:space="preserve"> Հայաստանի Հանրապետության </t>
  </si>
  <si>
    <t xml:space="preserve">Արարատի մարզի Արտաշատ համայնքի </t>
  </si>
  <si>
    <t>.---------ի թիվ  --------Ն   որոշման</t>
  </si>
  <si>
    <t>ավագանու 2023թվականի մայիսի</t>
  </si>
  <si>
    <t>Հավելված 2</t>
  </si>
  <si>
    <t>Հավելված 3</t>
  </si>
  <si>
    <t>տարեկան ճշտված պլանի նկատմամբ կատ. %</t>
  </si>
  <si>
    <t>ՀԱՂՈՐԴՈՒՄ</t>
  </si>
  <si>
    <t xml:space="preserve">ԱՐՏԱՇԱՏ ՀԱՄԱՅՆՔԻ 2023ԹՎԱԿԱՆԻ ԲՅՈՒՋԵԻ ԱՌԱՋԻՆ ԵՌԱՄՍՅԱԿԻ ԾԱԽՍԵՐԻ ԿԱՏԱՐՄԱՆ ՎԵՐԱԲԵՐՅԱԼ </t>
  </si>
  <si>
    <t>ԱՐՏԱՇԱՏ ՀԱՄԱՅՆՔԻ 2023ԹՎԱԿԱՆԻ ԲՅՈՒՋԵԻ ԱՌԱՋԻՆ ԵՌԱՄՍՅԱԿԻ ԵԿԱՄՈՒՏՆԵՐԻ ԿԱՏԱՐՄԱՆ ՎԵՐԱԲԵՐՅԱԼ</t>
  </si>
  <si>
    <t xml:space="preserve">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</si>
</sst>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 &quot;;\-#,##0\ &quot; &quot;"/>
    <numFmt numFmtId="179" formatCode="#,##0\ &quot; &quot;;[Red]\-#,##0\ &quot; &quot;"/>
    <numFmt numFmtId="180" formatCode="#,##0.00\ &quot; &quot;;\-#,##0.00\ &quot; &quot;"/>
    <numFmt numFmtId="181" formatCode="#,##0.00\ &quot; &quot;;[Red]\-#,##0.00\ &quot; &quot;"/>
    <numFmt numFmtId="182" formatCode="_-* #,##0\ &quot; &quot;_-;\-* #,##0\ &quot; &quot;_-;_-* &quot;-&quot;\ &quot; &quot;_-;_-@_-"/>
    <numFmt numFmtId="183" formatCode="_-* #,##0\ _ _-;\-* #,##0\ _ _-;_-* &quot;-&quot;\ _ _-;_-@_-"/>
    <numFmt numFmtId="184" formatCode="_-* #,##0.00\ &quot; &quot;_-;\-* #,##0.00\ &quot; &quot;_-;_-* &quot;-&quot;??\ &quot; &quot;_-;_-@_-"/>
    <numFmt numFmtId="185" formatCode="_-* #,##0.00\ _ _-;\-* #,##0.00\ _ _-;_-* &quot;-&quot;??\ _ _-;_-@_-"/>
    <numFmt numFmtId="186" formatCode="#,##0&quot; &quot;_);\(#,##0&quot; &quot;\)"/>
    <numFmt numFmtId="187" formatCode="#,##0&quot; &quot;_);[Red]\(#,##0&quot; &quot;\)"/>
    <numFmt numFmtId="188" formatCode="#,##0.00&quot; &quot;_);\(#,##0.00&quot; &quot;\)"/>
    <numFmt numFmtId="189" formatCode="#,##0.00&quot; &quot;_);[Red]\(#,##0.00&quot; &quot;\)"/>
    <numFmt numFmtId="190" formatCode="_ * #,##0_)&quot; &quot;_ ;_ * \(#,##0\)&quot; &quot;_ ;_ * &quot;-&quot;_)&quot; &quot;_ ;_ @_ "/>
    <numFmt numFmtId="191" formatCode="_ * #,##0_)_ _ ;_ * \(#,##0\)_ _ ;_ * &quot;-&quot;_)_ _ ;_ @_ "/>
    <numFmt numFmtId="192" formatCode="_ * #,##0.00_)&quot; &quot;_ ;_ * \(#,##0.00\)&quot; &quot;_ ;_ * &quot;-&quot;??_)&quot; &quot;_ ;_ @_ "/>
    <numFmt numFmtId="193" formatCode="_ * #,##0.00_)_ _ ;_ * \(#,##0.00\)_ _ ;_ * &quot;-&quot;??_)_ _ ;_ @_ "/>
    <numFmt numFmtId="194" formatCode="#,##0&quot; &quot;;\-#,##0&quot; &quot;"/>
    <numFmt numFmtId="195" formatCode="#,##0&quot; &quot;;[Red]\-#,##0&quot; &quot;"/>
    <numFmt numFmtId="196" formatCode="#,##0.00&quot; &quot;;\-#,##0.00&quot; &quot;"/>
    <numFmt numFmtId="197" formatCode="#,##0.00&quot; &quot;;[Red]\-#,##0.00&quot; &quot;"/>
    <numFmt numFmtId="198" formatCode="_-* #,##0&quot; &quot;_-;\-* #,##0&quot; &quot;_-;_-* &quot;-&quot;&quot; &quot;_-;_-@_-"/>
    <numFmt numFmtId="199" formatCode="_-* #,##0_ _-;\-* #,##0_ _-;_-* &quot;-&quot;_ _-;_-@_-"/>
    <numFmt numFmtId="200" formatCode="_-* #,##0.00&quot; &quot;_-;\-* #,##0.00&quot; &quot;_-;_-* &quot;-&quot;??&quot; &quot;_-;_-@_-"/>
    <numFmt numFmtId="201" formatCode="_-* #,##0.00_ _-;\-* #,##0.00_ _-;_-* &quot;-&quot;??_ _-;_-@_-"/>
    <numFmt numFmtId="202" formatCode="#,##0&quot;р.&quot;;\-#,##0&quot;р.&quot;"/>
    <numFmt numFmtId="203" formatCode="#,##0&quot;р.&quot;;[Red]\-#,##0&quot;р.&quot;"/>
    <numFmt numFmtId="204" formatCode="#,##0.00&quot;р.&quot;;\-#,##0.00&quot;р.&quot;"/>
    <numFmt numFmtId="205" formatCode="#,##0.00&quot;р.&quot;;[Red]\-#,##0.00&quot;р.&quot;"/>
    <numFmt numFmtId="206" formatCode="_-* #,##0&quot;р.&quot;_-;\-* #,##0&quot;р.&quot;_-;_-* &quot;-&quot;&quot;р.&quot;_-;_-@_-"/>
    <numFmt numFmtId="207" formatCode="_-* #,##0_р_._-;\-* #,##0_р_._-;_-* &quot;-&quot;_р_._-;_-@_-"/>
    <numFmt numFmtId="208" formatCode="_-* #,##0.00&quot;р.&quot;_-;\-* #,##0.00&quot;р.&quot;_-;_-* &quot;-&quot;??&quot;р.&quot;_-;_-@_-"/>
    <numFmt numFmtId="209" formatCode="_-* #,##0.00_р_._-;\-* #,##0.00_р_._-;_-* &quot;-&quot;??_р_._-;_-@_-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b/>
      <i/>
      <sz val="12"/>
      <name val="GHEA Grapalat"/>
      <family val="3"/>
    </font>
    <font>
      <b/>
      <sz val="14"/>
      <name val="GHEA Grapalat"/>
      <family val="3"/>
    </font>
    <font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10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211" fontId="10" fillId="0" borderId="0" xfId="0" applyNumberFormat="1" applyFont="1" applyFill="1" applyBorder="1" applyAlignment="1">
      <alignment horizontal="center" vertical="top"/>
    </xf>
    <xf numFmtId="211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217" fontId="3" fillId="0" borderId="0" xfId="0" applyNumberFormat="1" applyFont="1" applyFill="1" applyAlignment="1">
      <alignment/>
    </xf>
    <xf numFmtId="217" fontId="3" fillId="0" borderId="0" xfId="0" applyNumberFormat="1" applyFont="1" applyFill="1" applyAlignment="1">
      <alignment horizontal="left"/>
    </xf>
    <xf numFmtId="217" fontId="3" fillId="0" borderId="0" xfId="0" applyNumberFormat="1" applyFont="1" applyFill="1" applyAlignment="1">
      <alignment wrapText="1"/>
    </xf>
    <xf numFmtId="210" fontId="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10" fontId="1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25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17" fontId="9" fillId="0" borderId="10" xfId="0" applyNumberFormat="1" applyFont="1" applyFill="1" applyBorder="1" applyAlignment="1">
      <alignment horizontal="center" vertical="center" wrapText="1"/>
    </xf>
    <xf numFmtId="217" fontId="9" fillId="0" borderId="2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217" fontId="9" fillId="0" borderId="28" xfId="0" applyNumberFormat="1" applyFont="1" applyFill="1" applyBorder="1" applyAlignment="1">
      <alignment horizontal="center" vertical="center"/>
    </xf>
    <xf numFmtId="217" fontId="9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217" fontId="9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217" fontId="6" fillId="0" borderId="10" xfId="0" applyNumberFormat="1" applyFont="1" applyFill="1" applyBorder="1" applyAlignment="1">
      <alignment horizontal="center" vertical="center"/>
    </xf>
    <xf numFmtId="217" fontId="6" fillId="0" borderId="26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 quotePrefix="1">
      <alignment horizontal="center" vertical="center"/>
    </xf>
    <xf numFmtId="0" fontId="6" fillId="0" borderId="25" xfId="0" applyNumberFormat="1" applyFont="1" applyFill="1" applyBorder="1" applyAlignment="1" quotePrefix="1">
      <alignment horizontal="center" vertical="center"/>
    </xf>
    <xf numFmtId="0" fontId="6" fillId="0" borderId="2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quotePrefix="1">
      <alignment horizontal="center" vertical="center"/>
    </xf>
    <xf numFmtId="49" fontId="6" fillId="0" borderId="25" xfId="0" applyNumberFormat="1" applyFont="1" applyFill="1" applyBorder="1" applyAlignment="1" quotePrefix="1">
      <alignment horizontal="center" vertical="center"/>
    </xf>
    <xf numFmtId="217" fontId="6" fillId="0" borderId="28" xfId="0" applyNumberFormat="1" applyFont="1" applyFill="1" applyBorder="1" applyAlignment="1">
      <alignment horizontal="center" vertical="center"/>
    </xf>
    <xf numFmtId="217" fontId="6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49" fontId="9" fillId="0" borderId="2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217" fontId="9" fillId="0" borderId="10" xfId="0" applyNumberFormat="1" applyFont="1" applyFill="1" applyBorder="1" applyAlignment="1">
      <alignment horizontal="center" vertical="center"/>
    </xf>
    <xf numFmtId="217" fontId="9" fillId="0" borderId="26" xfId="0" applyNumberFormat="1" applyFont="1" applyFill="1" applyBorder="1" applyAlignment="1">
      <alignment horizontal="center" vertical="center"/>
    </xf>
    <xf numFmtId="217" fontId="6" fillId="0" borderId="28" xfId="0" applyNumberFormat="1" applyFont="1" applyFill="1" applyBorder="1" applyAlignment="1">
      <alignment horizontal="center" vertical="center" wrapText="1"/>
    </xf>
    <xf numFmtId="217" fontId="9" fillId="0" borderId="27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 quotePrefix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 quotePrefix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6" fillId="34" borderId="23" xfId="0" applyNumberFormat="1" applyFont="1" applyFill="1" applyBorder="1" applyAlignment="1">
      <alignment vertical="center" wrapText="1"/>
    </xf>
    <xf numFmtId="217" fontId="6" fillId="34" borderId="1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 quotePrefix="1">
      <alignment horizontal="center" vertical="center"/>
    </xf>
    <xf numFmtId="217" fontId="9" fillId="34" borderId="10" xfId="0" applyNumberFormat="1" applyFont="1" applyFill="1" applyBorder="1" applyAlignment="1">
      <alignment horizontal="center" vertical="center" wrapText="1"/>
    </xf>
    <xf numFmtId="217" fontId="9" fillId="34" borderId="10" xfId="0" applyNumberFormat="1" applyFont="1" applyFill="1" applyBorder="1" applyAlignment="1">
      <alignment horizontal="center" vertical="center"/>
    </xf>
    <xf numFmtId="217" fontId="9" fillId="34" borderId="2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 quotePrefix="1">
      <alignment vertical="center"/>
    </xf>
    <xf numFmtId="49" fontId="6" fillId="0" borderId="2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217" fontId="6" fillId="0" borderId="14" xfId="0" applyNumberFormat="1" applyFont="1" applyFill="1" applyBorder="1" applyAlignment="1">
      <alignment horizontal="center" vertical="center"/>
    </xf>
    <xf numFmtId="217" fontId="6" fillId="0" borderId="14" xfId="48" applyNumberFormat="1" applyFont="1" applyFill="1" applyBorder="1" applyAlignment="1">
      <alignment horizontal="center" vertical="center"/>
    </xf>
    <xf numFmtId="217" fontId="6" fillId="0" borderId="1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15" fillId="0" borderId="10" xfId="0" applyNumberFormat="1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17" fontId="3" fillId="0" borderId="14" xfId="0" applyNumberFormat="1" applyFont="1" applyFill="1" applyBorder="1" applyAlignment="1">
      <alignment horizontal="center" vertical="center"/>
    </xf>
    <xf numFmtId="217" fontId="4" fillId="0" borderId="10" xfId="0" applyNumberFormat="1" applyFont="1" applyFill="1" applyBorder="1" applyAlignment="1">
      <alignment horizontal="center" vertical="center"/>
    </xf>
    <xf numFmtId="217" fontId="4" fillId="0" borderId="34" xfId="0" applyNumberFormat="1" applyFont="1" applyFill="1" applyBorder="1" applyAlignment="1">
      <alignment horizontal="center" vertical="center"/>
    </xf>
    <xf numFmtId="217" fontId="3" fillId="0" borderId="10" xfId="0" applyNumberFormat="1" applyFont="1" applyFill="1" applyBorder="1" applyAlignment="1">
      <alignment horizontal="center" vertical="center"/>
    </xf>
    <xf numFmtId="217" fontId="3" fillId="0" borderId="34" xfId="0" applyNumberFormat="1" applyFont="1" applyFill="1" applyBorder="1" applyAlignment="1">
      <alignment horizontal="center" vertical="center"/>
    </xf>
    <xf numFmtId="217" fontId="3" fillId="0" borderId="21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Continuous" vertical="center" wrapText="1"/>
    </xf>
    <xf numFmtId="0" fontId="6" fillId="34" borderId="17" xfId="0" applyFont="1" applyFill="1" applyBorder="1" applyAlignment="1">
      <alignment horizontal="centerContinuous" vertical="center" wrapText="1"/>
    </xf>
    <xf numFmtId="0" fontId="9" fillId="34" borderId="35" xfId="0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49" fontId="9" fillId="34" borderId="23" xfId="0" applyNumberFormat="1" applyFont="1" applyFill="1" applyBorder="1" applyAlignment="1">
      <alignment horizontal="center" vertical="center"/>
    </xf>
    <xf numFmtId="217" fontId="9" fillId="34" borderId="23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 readingOrder="1"/>
    </xf>
    <xf numFmtId="49" fontId="6" fillId="34" borderId="10" xfId="0" applyNumberFormat="1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217" fontId="6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>
      <alignment horizontal="left" vertical="center" wrapText="1"/>
    </xf>
    <xf numFmtId="217" fontId="9" fillId="34" borderId="24" xfId="0" applyNumberFormat="1" applyFont="1" applyFill="1" applyBorder="1" applyAlignment="1">
      <alignment horizontal="center" vertical="center"/>
    </xf>
    <xf numFmtId="217" fontId="6" fillId="34" borderId="26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wrapText="1"/>
    </xf>
    <xf numFmtId="2" fontId="3" fillId="34" borderId="23" xfId="0" applyNumberFormat="1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17" fontId="14" fillId="0" borderId="0" xfId="0" applyNumberFormat="1" applyFont="1" applyFill="1" applyAlignment="1">
      <alignment horizontal="left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211" fontId="10" fillId="0" borderId="47" xfId="0" applyNumberFormat="1" applyFont="1" applyFill="1" applyBorder="1" applyAlignment="1">
      <alignment horizontal="center" vertical="center" wrapText="1"/>
    </xf>
    <xf numFmtId="211" fontId="10" fillId="0" borderId="10" xfId="0" applyNumberFormat="1" applyFont="1" applyFill="1" applyBorder="1" applyAlignment="1">
      <alignment horizontal="center" vertical="center" wrapText="1"/>
    </xf>
    <xf numFmtId="211" fontId="10" fillId="0" borderId="14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 readingOrder="1"/>
    </xf>
    <xf numFmtId="0" fontId="9" fillId="0" borderId="34" xfId="0" applyNumberFormat="1" applyFont="1" applyFill="1" applyBorder="1" applyAlignment="1">
      <alignment horizontal="center" vertical="center" wrapText="1" readingOrder="1"/>
    </xf>
    <xf numFmtId="0" fontId="9" fillId="0" borderId="21" xfId="0" applyNumberFormat="1" applyFont="1" applyFill="1" applyBorder="1" applyAlignment="1">
      <alignment horizontal="center" vertical="center" wrapText="1" readingOrder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[0] 2" xfId="49"/>
    <cellStyle name="Currency [0] 3" xfId="50"/>
    <cellStyle name="Currency [0]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.8515625" style="7" customWidth="1"/>
    <col min="2" max="2" width="28.140625" style="2" customWidth="1"/>
    <col min="3" max="3" width="6.7109375" style="7" customWidth="1"/>
    <col min="4" max="4" width="10.00390625" style="3" customWidth="1"/>
    <col min="5" max="5" width="12.421875" style="11" customWidth="1"/>
    <col min="6" max="6" width="11.7109375" style="11" customWidth="1"/>
    <col min="7" max="7" width="11.00390625" style="3" customWidth="1"/>
    <col min="8" max="8" width="10.8515625" style="11" customWidth="1"/>
    <col min="9" max="9" width="9.57421875" style="11" customWidth="1"/>
    <col min="10" max="10" width="10.00390625" style="3" customWidth="1"/>
    <col min="11" max="11" width="10.28125" style="11" customWidth="1"/>
    <col min="12" max="12" width="9.57421875" style="11" customWidth="1"/>
    <col min="13" max="16384" width="9.140625" style="5" customWidth="1"/>
  </cols>
  <sheetData>
    <row r="1" spans="2:13" ht="13.5">
      <c r="B1" s="178"/>
      <c r="C1" s="179"/>
      <c r="D1" s="180"/>
      <c r="E1" s="181"/>
      <c r="F1" s="181"/>
      <c r="G1" s="180"/>
      <c r="H1" s="181"/>
      <c r="I1" s="190" t="s">
        <v>644</v>
      </c>
      <c r="J1" s="190"/>
      <c r="K1" s="190"/>
      <c r="L1" s="190"/>
      <c r="M1" s="182"/>
    </row>
    <row r="2" spans="2:13" ht="13.5">
      <c r="B2" s="178"/>
      <c r="C2" s="179"/>
      <c r="D2" s="180"/>
      <c r="E2" s="181"/>
      <c r="F2" s="181"/>
      <c r="G2" s="180"/>
      <c r="H2" s="181"/>
      <c r="I2" s="190" t="s">
        <v>645</v>
      </c>
      <c r="J2" s="190"/>
      <c r="K2" s="190"/>
      <c r="L2" s="190"/>
      <c r="M2" s="182"/>
    </row>
    <row r="3" spans="2:13" ht="13.5">
      <c r="B3" s="178"/>
      <c r="C3" s="179"/>
      <c r="D3" s="180"/>
      <c r="E3" s="181"/>
      <c r="F3" s="181"/>
      <c r="G3" s="180"/>
      <c r="H3" s="181"/>
      <c r="I3" s="190" t="s">
        <v>646</v>
      </c>
      <c r="J3" s="190"/>
      <c r="K3" s="190"/>
      <c r="L3" s="190"/>
      <c r="M3" s="182"/>
    </row>
    <row r="4" spans="2:13" ht="13.5">
      <c r="B4" s="178"/>
      <c r="C4" s="179"/>
      <c r="D4" s="180"/>
      <c r="E4" s="181"/>
      <c r="F4" s="181"/>
      <c r="G4" s="180"/>
      <c r="H4" s="181"/>
      <c r="I4" s="190" t="s">
        <v>648</v>
      </c>
      <c r="J4" s="190"/>
      <c r="K4" s="190"/>
      <c r="L4" s="190"/>
      <c r="M4" s="182"/>
    </row>
    <row r="5" spans="2:13" ht="13.5">
      <c r="B5" s="178"/>
      <c r="C5" s="179"/>
      <c r="D5" s="180"/>
      <c r="E5" s="181"/>
      <c r="F5" s="181"/>
      <c r="G5" s="180"/>
      <c r="H5" s="181"/>
      <c r="I5" s="190" t="s">
        <v>647</v>
      </c>
      <c r="J5" s="190"/>
      <c r="K5" s="190"/>
      <c r="L5" s="190"/>
      <c r="M5" s="182"/>
    </row>
    <row r="6" spans="2:13" ht="13.5">
      <c r="B6" s="178"/>
      <c r="C6" s="179"/>
      <c r="D6" s="180"/>
      <c r="E6" s="181"/>
      <c r="F6" s="181"/>
      <c r="G6" s="180"/>
      <c r="H6" s="181"/>
      <c r="I6" s="181"/>
      <c r="J6" s="181"/>
      <c r="K6" s="181"/>
      <c r="L6" s="181"/>
      <c r="M6" s="182"/>
    </row>
    <row r="7" spans="1:12" ht="24.75" customHeight="1">
      <c r="A7" s="193" t="s">
        <v>652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s="3" customFormat="1" ht="21" customHeight="1">
      <c r="A8" s="194" t="s">
        <v>654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1:12" s="4" customFormat="1" ht="18" customHeight="1">
      <c r="A9" s="195" t="s">
        <v>600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2:12" ht="14.25" thickBot="1">
      <c r="B10" s="7"/>
      <c r="D10" s="1"/>
      <c r="E10" s="1"/>
      <c r="F10" s="8"/>
      <c r="G10" s="1"/>
      <c r="H10" s="1"/>
      <c r="I10" s="8"/>
      <c r="J10" s="1"/>
      <c r="K10" s="10" t="s">
        <v>537</v>
      </c>
      <c r="L10" s="8"/>
    </row>
    <row r="11" spans="1:13" ht="21" customHeight="1" thickBot="1">
      <c r="A11" s="50"/>
      <c r="B11" s="50"/>
      <c r="C11" s="50"/>
      <c r="D11" s="196" t="s">
        <v>191</v>
      </c>
      <c r="E11" s="196"/>
      <c r="F11" s="197"/>
      <c r="G11" s="198" t="s">
        <v>198</v>
      </c>
      <c r="H11" s="196"/>
      <c r="I11" s="197"/>
      <c r="J11" s="196" t="s">
        <v>199</v>
      </c>
      <c r="K11" s="196"/>
      <c r="L11" s="196"/>
      <c r="M11" s="188" t="s">
        <v>602</v>
      </c>
    </row>
    <row r="12" spans="1:13" ht="12.75" customHeight="1">
      <c r="A12" s="199" t="s">
        <v>188</v>
      </c>
      <c r="B12" s="199" t="s">
        <v>189</v>
      </c>
      <c r="C12" s="199" t="s">
        <v>190</v>
      </c>
      <c r="D12" s="200" t="s">
        <v>192</v>
      </c>
      <c r="E12" s="51" t="s">
        <v>193</v>
      </c>
      <c r="F12" s="51"/>
      <c r="G12" s="202" t="s">
        <v>196</v>
      </c>
      <c r="H12" s="51" t="s">
        <v>193</v>
      </c>
      <c r="I12" s="52"/>
      <c r="J12" s="200" t="s">
        <v>197</v>
      </c>
      <c r="K12" s="51" t="s">
        <v>193</v>
      </c>
      <c r="L12" s="51"/>
      <c r="M12" s="191" t="s">
        <v>601</v>
      </c>
    </row>
    <row r="13" spans="1:13" ht="21.75" customHeight="1" thickBot="1">
      <c r="A13" s="192"/>
      <c r="B13" s="192"/>
      <c r="C13" s="192"/>
      <c r="D13" s="201"/>
      <c r="E13" s="53" t="s">
        <v>194</v>
      </c>
      <c r="F13" s="54" t="s">
        <v>195</v>
      </c>
      <c r="G13" s="203"/>
      <c r="H13" s="53" t="s">
        <v>194</v>
      </c>
      <c r="I13" s="56" t="s">
        <v>195</v>
      </c>
      <c r="J13" s="201"/>
      <c r="K13" s="53" t="s">
        <v>194</v>
      </c>
      <c r="L13" s="54" t="s">
        <v>195</v>
      </c>
      <c r="M13" s="192"/>
    </row>
    <row r="14" spans="1:13" s="7" customFormat="1" ht="13.5">
      <c r="A14" s="57">
        <v>1</v>
      </c>
      <c r="B14" s="58">
        <v>2</v>
      </c>
      <c r="C14" s="59">
        <v>3</v>
      </c>
      <c r="D14" s="59">
        <v>4</v>
      </c>
      <c r="E14" s="59">
        <v>5</v>
      </c>
      <c r="F14" s="58">
        <v>6</v>
      </c>
      <c r="G14" s="59">
        <v>7</v>
      </c>
      <c r="H14" s="59">
        <v>8</v>
      </c>
      <c r="I14" s="58">
        <v>9</v>
      </c>
      <c r="J14" s="59">
        <v>10</v>
      </c>
      <c r="K14" s="59">
        <v>11</v>
      </c>
      <c r="L14" s="60">
        <v>12</v>
      </c>
      <c r="M14" s="59">
        <v>13</v>
      </c>
    </row>
    <row r="15" spans="1:13" s="1" customFormat="1" ht="56.25" customHeight="1">
      <c r="A15" s="62" t="s">
        <v>112</v>
      </c>
      <c r="B15" s="40" t="s">
        <v>577</v>
      </c>
      <c r="C15" s="63"/>
      <c r="D15" s="64">
        <f aca="true" t="shared" si="0" ref="D15:L15">SUM(D16,D52,D71)</f>
        <v>6857736.300000001</v>
      </c>
      <c r="E15" s="64">
        <f t="shared" si="0"/>
        <v>5077736.3</v>
      </c>
      <c r="F15" s="64">
        <f t="shared" si="0"/>
        <v>1780000</v>
      </c>
      <c r="G15" s="64">
        <f t="shared" si="0"/>
        <v>6857736.300000001</v>
      </c>
      <c r="H15" s="64">
        <f t="shared" si="0"/>
        <v>3845497.9</v>
      </c>
      <c r="I15" s="64">
        <f t="shared" si="0"/>
        <v>2775000</v>
      </c>
      <c r="J15" s="64">
        <f t="shared" si="0"/>
        <v>1375731.3865</v>
      </c>
      <c r="K15" s="64">
        <f t="shared" si="0"/>
        <v>1189320.8465</v>
      </c>
      <c r="L15" s="65">
        <f t="shared" si="0"/>
        <v>436410.54000000004</v>
      </c>
      <c r="M15" s="66">
        <v>20.06</v>
      </c>
    </row>
    <row r="16" spans="1:13" s="9" customFormat="1" ht="61.5" customHeight="1">
      <c r="A16" s="62" t="s">
        <v>113</v>
      </c>
      <c r="B16" s="67" t="s">
        <v>578</v>
      </c>
      <c r="C16" s="68">
        <v>7100</v>
      </c>
      <c r="D16" s="64">
        <f>SUM(D17,D21,D23,D43,D46)</f>
        <v>1232238.4</v>
      </c>
      <c r="E16" s="64">
        <f>SUM(E17,E21,E23,E43,E46)</f>
        <v>1232238.4</v>
      </c>
      <c r="F16" s="69" t="s">
        <v>116</v>
      </c>
      <c r="G16" s="64">
        <f>SUM(G17,G21,G23,G43,G46)</f>
        <v>1232238.4</v>
      </c>
      <c r="H16" s="64" t="s">
        <v>655</v>
      </c>
      <c r="I16" s="69" t="s">
        <v>116</v>
      </c>
      <c r="J16" s="64">
        <f>SUM(J17,J21,J23,J43,J46)</f>
        <v>259441.38950000002</v>
      </c>
      <c r="K16" s="64">
        <f>SUM(K17,K21,K23,K43,K46)</f>
        <v>259441.38950000002</v>
      </c>
      <c r="L16" s="70" t="s">
        <v>116</v>
      </c>
      <c r="M16" s="66">
        <v>21.05</v>
      </c>
    </row>
    <row r="17" spans="1:13" s="9" customFormat="1" ht="46.5" customHeight="1">
      <c r="A17" s="62" t="s">
        <v>6</v>
      </c>
      <c r="B17" s="71" t="s">
        <v>579</v>
      </c>
      <c r="C17" s="72">
        <v>7131</v>
      </c>
      <c r="D17" s="73">
        <f>SUM(D18:D20)</f>
        <v>458504</v>
      </c>
      <c r="E17" s="73">
        <f>SUM(E18:E20)</f>
        <v>458504</v>
      </c>
      <c r="F17" s="69" t="s">
        <v>116</v>
      </c>
      <c r="G17" s="73">
        <f>SUM(G18:G20)</f>
        <v>458504</v>
      </c>
      <c r="H17" s="73">
        <f>SUM(H18:H20)</f>
        <v>458504</v>
      </c>
      <c r="I17" s="69" t="s">
        <v>116</v>
      </c>
      <c r="J17" s="73">
        <f>SUM(J18:J20)</f>
        <v>64972.459</v>
      </c>
      <c r="K17" s="73">
        <f>SUM(K18:K20)</f>
        <v>64972.459</v>
      </c>
      <c r="L17" s="70" t="s">
        <v>116</v>
      </c>
      <c r="M17" s="66">
        <v>14.17</v>
      </c>
    </row>
    <row r="18" spans="1:13" ht="40.5" customHeight="1">
      <c r="A18" s="74" t="s">
        <v>120</v>
      </c>
      <c r="B18" s="75" t="s">
        <v>200</v>
      </c>
      <c r="C18" s="61"/>
      <c r="D18" s="76">
        <f>SUM(E18:F18)</f>
        <v>45044</v>
      </c>
      <c r="E18" s="76">
        <v>45044</v>
      </c>
      <c r="F18" s="76" t="s">
        <v>116</v>
      </c>
      <c r="G18" s="76">
        <f>SUM(H18:I18)</f>
        <v>45044</v>
      </c>
      <c r="H18" s="76">
        <v>45044</v>
      </c>
      <c r="I18" s="76" t="s">
        <v>116</v>
      </c>
      <c r="J18" s="76">
        <f>SUM(K18:L18)</f>
        <v>4875.613</v>
      </c>
      <c r="K18" s="76">
        <v>4875.613</v>
      </c>
      <c r="L18" s="77" t="s">
        <v>116</v>
      </c>
      <c r="M18" s="66">
        <v>10.82</v>
      </c>
    </row>
    <row r="19" spans="1:13" ht="27" customHeight="1">
      <c r="A19" s="78">
        <v>1112</v>
      </c>
      <c r="B19" s="75" t="s">
        <v>201</v>
      </c>
      <c r="C19" s="61"/>
      <c r="D19" s="76">
        <f>SUM(E19:F19)</f>
        <v>80760</v>
      </c>
      <c r="E19" s="76">
        <v>80760</v>
      </c>
      <c r="F19" s="76" t="s">
        <v>116</v>
      </c>
      <c r="G19" s="76">
        <f>SUM(H19:I19)</f>
        <v>80760</v>
      </c>
      <c r="H19" s="76">
        <v>80760</v>
      </c>
      <c r="I19" s="76" t="s">
        <v>116</v>
      </c>
      <c r="J19" s="76">
        <f>SUM(K19:L19)</f>
        <v>21040.455</v>
      </c>
      <c r="K19" s="76">
        <v>21040.455</v>
      </c>
      <c r="L19" s="77" t="s">
        <v>116</v>
      </c>
      <c r="M19" s="66">
        <v>26.05</v>
      </c>
    </row>
    <row r="20" spans="1:13" ht="27" customHeight="1">
      <c r="A20" s="79">
        <v>1113</v>
      </c>
      <c r="B20" s="80" t="s">
        <v>573</v>
      </c>
      <c r="C20" s="81"/>
      <c r="D20" s="76">
        <f>SUM(E20:F20)</f>
        <v>332700</v>
      </c>
      <c r="E20" s="76">
        <v>332700</v>
      </c>
      <c r="F20" s="76" t="s">
        <v>116</v>
      </c>
      <c r="G20" s="76">
        <f>SUM(H20:I20)</f>
        <v>332700</v>
      </c>
      <c r="H20" s="76">
        <v>332700</v>
      </c>
      <c r="I20" s="76" t="s">
        <v>116</v>
      </c>
      <c r="J20" s="76">
        <f>SUM(K20:L20)</f>
        <v>39056.391</v>
      </c>
      <c r="K20" s="76">
        <v>39056.391</v>
      </c>
      <c r="L20" s="77" t="s">
        <v>116</v>
      </c>
      <c r="M20" s="66">
        <v>11.73</v>
      </c>
    </row>
    <row r="21" spans="1:13" s="9" customFormat="1" ht="28.5" customHeight="1">
      <c r="A21" s="82">
        <v>1120</v>
      </c>
      <c r="B21" s="71" t="s">
        <v>580</v>
      </c>
      <c r="C21" s="72">
        <v>7136</v>
      </c>
      <c r="D21" s="73">
        <f>SUM(D22)</f>
        <v>707600</v>
      </c>
      <c r="E21" s="73">
        <f>SUM(E22)</f>
        <v>707600</v>
      </c>
      <c r="F21" s="69" t="s">
        <v>116</v>
      </c>
      <c r="G21" s="73">
        <f>SUM(G22)</f>
        <v>707600</v>
      </c>
      <c r="H21" s="73">
        <f>SUM(H22)</f>
        <v>707600</v>
      </c>
      <c r="I21" s="69" t="s">
        <v>116</v>
      </c>
      <c r="J21" s="73">
        <f>SUM(J22)</f>
        <v>168512.662</v>
      </c>
      <c r="K21" s="73">
        <f>SUM(K22)</f>
        <v>168512.662</v>
      </c>
      <c r="L21" s="70" t="s">
        <v>116</v>
      </c>
      <c r="M21" s="66">
        <v>23.81</v>
      </c>
    </row>
    <row r="22" spans="1:13" ht="32.25" customHeight="1">
      <c r="A22" s="74" t="s">
        <v>121</v>
      </c>
      <c r="B22" s="75" t="s">
        <v>202</v>
      </c>
      <c r="C22" s="61"/>
      <c r="D22" s="76">
        <f>SUM(E22:F22)</f>
        <v>707600</v>
      </c>
      <c r="E22" s="76">
        <v>707600</v>
      </c>
      <c r="F22" s="76" t="s">
        <v>116</v>
      </c>
      <c r="G22" s="76">
        <f>SUM(H22:I22)</f>
        <v>707600</v>
      </c>
      <c r="H22" s="76">
        <v>707600</v>
      </c>
      <c r="I22" s="76" t="s">
        <v>116</v>
      </c>
      <c r="J22" s="76">
        <f>SUM(K22:L22)</f>
        <v>168512.662</v>
      </c>
      <c r="K22" s="76">
        <v>168512.662</v>
      </c>
      <c r="L22" s="77" t="s">
        <v>116</v>
      </c>
      <c r="M22" s="66">
        <v>23.81</v>
      </c>
    </row>
    <row r="23" spans="1:13" s="9" customFormat="1" ht="100.5" customHeight="1">
      <c r="A23" s="62" t="s">
        <v>7</v>
      </c>
      <c r="B23" s="71" t="s">
        <v>581</v>
      </c>
      <c r="C23" s="68">
        <v>7145</v>
      </c>
      <c r="D23" s="73">
        <f>SUM(D24:D42)</f>
        <v>42134.4</v>
      </c>
      <c r="E23" s="73">
        <f>SUM(E24:E42)</f>
        <v>42134.4</v>
      </c>
      <c r="F23" s="69" t="s">
        <v>116</v>
      </c>
      <c r="G23" s="73">
        <f>SUM(G24:G42)</f>
        <v>42134.4</v>
      </c>
      <c r="H23" s="73">
        <f>SUM(H24:H42)</f>
        <v>42134.4</v>
      </c>
      <c r="I23" s="69" t="s">
        <v>116</v>
      </c>
      <c r="J23" s="73">
        <f>SUM(J24:J42)</f>
        <v>17921.2685</v>
      </c>
      <c r="K23" s="73">
        <f>SUM(K24:K42)</f>
        <v>17921.2685</v>
      </c>
      <c r="L23" s="70" t="s">
        <v>116</v>
      </c>
      <c r="M23" s="66">
        <v>42.53</v>
      </c>
    </row>
    <row r="24" spans="1:13" ht="57" customHeight="1">
      <c r="A24" s="83" t="s">
        <v>148</v>
      </c>
      <c r="B24" s="80" t="s">
        <v>534</v>
      </c>
      <c r="C24" s="81"/>
      <c r="D24" s="76">
        <f aca="true" t="shared" si="1" ref="D24:D42">SUM(E24:F24)</f>
        <v>9000</v>
      </c>
      <c r="E24" s="76">
        <v>9000</v>
      </c>
      <c r="F24" s="84" t="s">
        <v>116</v>
      </c>
      <c r="G24" s="76">
        <f>SUM(H24:I24)</f>
        <v>9000</v>
      </c>
      <c r="H24" s="84">
        <v>9000</v>
      </c>
      <c r="I24" s="84" t="s">
        <v>116</v>
      </c>
      <c r="J24" s="76">
        <f>SUM(K24:L24)</f>
        <v>2030</v>
      </c>
      <c r="K24" s="84">
        <v>2030</v>
      </c>
      <c r="L24" s="85" t="s">
        <v>116</v>
      </c>
      <c r="M24" s="66">
        <v>22.55</v>
      </c>
    </row>
    <row r="25" spans="1:13" s="1" customFormat="1" ht="69.75" customHeight="1">
      <c r="A25" s="83" t="s">
        <v>149</v>
      </c>
      <c r="B25" s="86" t="s">
        <v>203</v>
      </c>
      <c r="C25" s="87"/>
      <c r="D25" s="76">
        <f t="shared" si="1"/>
        <v>500</v>
      </c>
      <c r="E25" s="84">
        <v>500</v>
      </c>
      <c r="F25" s="84" t="s">
        <v>116</v>
      </c>
      <c r="G25" s="76">
        <f>SUM(H25:I25)</f>
        <v>500</v>
      </c>
      <c r="H25" s="84">
        <v>500</v>
      </c>
      <c r="I25" s="84" t="s">
        <v>116</v>
      </c>
      <c r="J25" s="76">
        <f>SUM(K25:L25)</f>
        <v>5.3</v>
      </c>
      <c r="K25" s="84">
        <v>5.3</v>
      </c>
      <c r="L25" s="85" t="s">
        <v>116</v>
      </c>
      <c r="M25" s="66">
        <f>J25*100/G25</f>
        <v>1.06</v>
      </c>
    </row>
    <row r="26" spans="1:13" s="1" customFormat="1" ht="51">
      <c r="A26" s="74" t="s">
        <v>150</v>
      </c>
      <c r="B26" s="88" t="s">
        <v>204</v>
      </c>
      <c r="C26" s="61"/>
      <c r="D26" s="76">
        <f t="shared" si="1"/>
        <v>500</v>
      </c>
      <c r="E26" s="76">
        <v>500</v>
      </c>
      <c r="F26" s="76" t="s">
        <v>116</v>
      </c>
      <c r="G26" s="76">
        <f aca="true" t="shared" si="2" ref="G26:G45">SUM(H26:I26)</f>
        <v>500</v>
      </c>
      <c r="H26" s="76">
        <v>500</v>
      </c>
      <c r="I26" s="76" t="s">
        <v>116</v>
      </c>
      <c r="J26" s="76">
        <f aca="true" t="shared" si="3" ref="J26:J45">SUM(K26:L26)</f>
        <v>65</v>
      </c>
      <c r="K26" s="76">
        <v>65</v>
      </c>
      <c r="L26" s="77" t="s">
        <v>116</v>
      </c>
      <c r="M26" s="66">
        <f>J26*100/G26</f>
        <v>13</v>
      </c>
    </row>
    <row r="27" spans="1:13" s="1" customFormat="1" ht="112.5" customHeight="1">
      <c r="A27" s="74" t="s">
        <v>151</v>
      </c>
      <c r="B27" s="88" t="s">
        <v>205</v>
      </c>
      <c r="C27" s="61"/>
      <c r="D27" s="76">
        <f t="shared" si="1"/>
        <v>960</v>
      </c>
      <c r="E27" s="76">
        <v>960</v>
      </c>
      <c r="F27" s="76" t="s">
        <v>116</v>
      </c>
      <c r="G27" s="76">
        <f t="shared" si="2"/>
        <v>960</v>
      </c>
      <c r="H27" s="76">
        <v>960</v>
      </c>
      <c r="I27" s="76" t="s">
        <v>116</v>
      </c>
      <c r="J27" s="76">
        <f t="shared" si="3"/>
        <v>2585</v>
      </c>
      <c r="K27" s="76">
        <v>2585</v>
      </c>
      <c r="L27" s="77" t="s">
        <v>116</v>
      </c>
      <c r="M27" s="66"/>
    </row>
    <row r="28" spans="1:13" s="1" customFormat="1" ht="90.75" customHeight="1">
      <c r="A28" s="74" t="s">
        <v>152</v>
      </c>
      <c r="B28" s="88" t="s">
        <v>206</v>
      </c>
      <c r="C28" s="61"/>
      <c r="D28" s="76">
        <f t="shared" si="1"/>
        <v>0</v>
      </c>
      <c r="E28" s="76">
        <v>0</v>
      </c>
      <c r="F28" s="76" t="s">
        <v>116</v>
      </c>
      <c r="G28" s="76">
        <f t="shared" si="2"/>
        <v>0</v>
      </c>
      <c r="H28" s="76">
        <v>0</v>
      </c>
      <c r="I28" s="76" t="s">
        <v>116</v>
      </c>
      <c r="J28" s="76">
        <f t="shared" si="3"/>
        <v>0</v>
      </c>
      <c r="K28" s="76">
        <v>0</v>
      </c>
      <c r="L28" s="77" t="s">
        <v>116</v>
      </c>
      <c r="M28" s="66"/>
    </row>
    <row r="29" spans="1:13" s="1" customFormat="1" ht="76.5">
      <c r="A29" s="89" t="s">
        <v>153</v>
      </c>
      <c r="B29" s="88" t="s">
        <v>207</v>
      </c>
      <c r="C29" s="61"/>
      <c r="D29" s="76">
        <f t="shared" si="1"/>
        <v>150</v>
      </c>
      <c r="E29" s="76">
        <v>150</v>
      </c>
      <c r="F29" s="76" t="s">
        <v>116</v>
      </c>
      <c r="G29" s="76">
        <f t="shared" si="2"/>
        <v>150</v>
      </c>
      <c r="H29" s="76">
        <v>150</v>
      </c>
      <c r="I29" s="76" t="s">
        <v>116</v>
      </c>
      <c r="J29" s="76">
        <f t="shared" si="3"/>
        <v>50</v>
      </c>
      <c r="K29" s="76">
        <v>50</v>
      </c>
      <c r="L29" s="77" t="s">
        <v>116</v>
      </c>
      <c r="M29" s="66">
        <v>33.33</v>
      </c>
    </row>
    <row r="30" spans="1:13" s="1" customFormat="1" ht="51">
      <c r="A30" s="74" t="s">
        <v>154</v>
      </c>
      <c r="B30" s="88" t="s">
        <v>208</v>
      </c>
      <c r="C30" s="61"/>
      <c r="D30" s="76">
        <f t="shared" si="1"/>
        <v>14661.4</v>
      </c>
      <c r="E30" s="76">
        <v>14661.4</v>
      </c>
      <c r="F30" s="76" t="s">
        <v>116</v>
      </c>
      <c r="G30" s="76">
        <f t="shared" si="2"/>
        <v>14661.4</v>
      </c>
      <c r="H30" s="76">
        <v>14661.4</v>
      </c>
      <c r="I30" s="76" t="s">
        <v>116</v>
      </c>
      <c r="J30" s="76">
        <f t="shared" si="3"/>
        <v>7649.96</v>
      </c>
      <c r="K30" s="76">
        <v>7649.96</v>
      </c>
      <c r="L30" s="77" t="s">
        <v>116</v>
      </c>
      <c r="M30" s="66">
        <v>52.17</v>
      </c>
    </row>
    <row r="31" spans="1:13" s="1" customFormat="1" ht="102">
      <c r="A31" s="74" t="s">
        <v>155</v>
      </c>
      <c r="B31" s="90" t="s">
        <v>209</v>
      </c>
      <c r="C31" s="61"/>
      <c r="D31" s="76">
        <f t="shared" si="1"/>
        <v>6550</v>
      </c>
      <c r="E31" s="76">
        <v>6550</v>
      </c>
      <c r="F31" s="76" t="s">
        <v>116</v>
      </c>
      <c r="G31" s="76">
        <f t="shared" si="2"/>
        <v>6550</v>
      </c>
      <c r="H31" s="76">
        <v>6550</v>
      </c>
      <c r="I31" s="76" t="s">
        <v>116</v>
      </c>
      <c r="J31" s="76">
        <f t="shared" si="3"/>
        <v>1465.8</v>
      </c>
      <c r="K31" s="76">
        <v>1465.8</v>
      </c>
      <c r="L31" s="77" t="s">
        <v>116</v>
      </c>
      <c r="M31" s="66">
        <v>22.37</v>
      </c>
    </row>
    <row r="32" spans="1:13" s="1" customFormat="1" ht="102">
      <c r="A32" s="74" t="s">
        <v>156</v>
      </c>
      <c r="B32" s="88" t="s">
        <v>210</v>
      </c>
      <c r="C32" s="61"/>
      <c r="D32" s="76">
        <f t="shared" si="1"/>
        <v>525</v>
      </c>
      <c r="E32" s="76">
        <v>525</v>
      </c>
      <c r="F32" s="76" t="s">
        <v>116</v>
      </c>
      <c r="G32" s="76">
        <f t="shared" si="2"/>
        <v>525</v>
      </c>
      <c r="H32" s="76">
        <v>525</v>
      </c>
      <c r="I32" s="76" t="s">
        <v>116</v>
      </c>
      <c r="J32" s="76">
        <f t="shared" si="3"/>
        <v>395</v>
      </c>
      <c r="K32" s="76">
        <v>395</v>
      </c>
      <c r="L32" s="77" t="s">
        <v>116</v>
      </c>
      <c r="M32" s="66">
        <v>75.23</v>
      </c>
    </row>
    <row r="33" spans="1:13" s="1" customFormat="1" ht="63.75">
      <c r="A33" s="74" t="s">
        <v>157</v>
      </c>
      <c r="B33" s="88" t="s">
        <v>211</v>
      </c>
      <c r="C33" s="61"/>
      <c r="D33" s="76">
        <f t="shared" si="1"/>
        <v>1668</v>
      </c>
      <c r="E33" s="76">
        <v>1668</v>
      </c>
      <c r="F33" s="76" t="s">
        <v>116</v>
      </c>
      <c r="G33" s="76">
        <f t="shared" si="2"/>
        <v>1668</v>
      </c>
      <c r="H33" s="76">
        <v>1668</v>
      </c>
      <c r="I33" s="76" t="s">
        <v>116</v>
      </c>
      <c r="J33" s="76">
        <f t="shared" si="3"/>
        <v>1045.25</v>
      </c>
      <c r="K33" s="76">
        <v>1045.25</v>
      </c>
      <c r="L33" s="77" t="s">
        <v>116</v>
      </c>
      <c r="M33" s="66">
        <v>62.66</v>
      </c>
    </row>
    <row r="34" spans="1:13" s="1" customFormat="1" ht="63.75">
      <c r="A34" s="74" t="s">
        <v>158</v>
      </c>
      <c r="B34" s="88" t="s">
        <v>212</v>
      </c>
      <c r="C34" s="61"/>
      <c r="D34" s="76">
        <f t="shared" si="1"/>
        <v>0</v>
      </c>
      <c r="E34" s="76">
        <v>0</v>
      </c>
      <c r="F34" s="76" t="s">
        <v>116</v>
      </c>
      <c r="G34" s="76">
        <f>SUM(H34:I34)</f>
        <v>0</v>
      </c>
      <c r="H34" s="76">
        <v>0</v>
      </c>
      <c r="I34" s="76" t="s">
        <v>116</v>
      </c>
      <c r="J34" s="76">
        <f>SUM(K34:L34)</f>
        <v>0</v>
      </c>
      <c r="K34" s="76">
        <v>0</v>
      </c>
      <c r="L34" s="77" t="s">
        <v>116</v>
      </c>
      <c r="M34" s="66"/>
    </row>
    <row r="35" spans="1:13" s="1" customFormat="1" ht="165.75">
      <c r="A35" s="74" t="s">
        <v>159</v>
      </c>
      <c r="B35" s="88" t="s">
        <v>213</v>
      </c>
      <c r="C35" s="61"/>
      <c r="D35" s="76">
        <f t="shared" si="1"/>
        <v>7500</v>
      </c>
      <c r="E35" s="76">
        <v>7500</v>
      </c>
      <c r="F35" s="76" t="s">
        <v>116</v>
      </c>
      <c r="G35" s="76">
        <f aca="true" t="shared" si="4" ref="G35:G42">SUM(H35:I35)</f>
        <v>7500</v>
      </c>
      <c r="H35" s="76">
        <v>7500</v>
      </c>
      <c r="I35" s="76" t="s">
        <v>116</v>
      </c>
      <c r="J35" s="76">
        <f aca="true" t="shared" si="5" ref="J35:J42">SUM(K35:L35)</f>
        <v>2279.9585</v>
      </c>
      <c r="K35" s="76">
        <v>2279.9585</v>
      </c>
      <c r="L35" s="77" t="s">
        <v>116</v>
      </c>
      <c r="M35" s="66">
        <v>30.39</v>
      </c>
    </row>
    <row r="36" spans="1:13" s="1" customFormat="1" ht="127.5">
      <c r="A36" s="74" t="s">
        <v>160</v>
      </c>
      <c r="B36" s="88" t="s">
        <v>214</v>
      </c>
      <c r="C36" s="61"/>
      <c r="D36" s="76">
        <f t="shared" si="1"/>
        <v>0</v>
      </c>
      <c r="E36" s="76">
        <v>0</v>
      </c>
      <c r="F36" s="76" t="s">
        <v>116</v>
      </c>
      <c r="G36" s="76">
        <f t="shared" si="4"/>
        <v>0</v>
      </c>
      <c r="H36" s="76">
        <v>0</v>
      </c>
      <c r="I36" s="76" t="s">
        <v>116</v>
      </c>
      <c r="J36" s="76">
        <f t="shared" si="5"/>
        <v>0</v>
      </c>
      <c r="K36" s="76">
        <v>0</v>
      </c>
      <c r="L36" s="77" t="s">
        <v>116</v>
      </c>
      <c r="M36" s="66"/>
    </row>
    <row r="37" spans="1:13" s="1" customFormat="1" ht="76.5">
      <c r="A37" s="74" t="s">
        <v>161</v>
      </c>
      <c r="B37" s="88" t="s">
        <v>215</v>
      </c>
      <c r="C37" s="61"/>
      <c r="D37" s="76">
        <f t="shared" si="1"/>
        <v>120</v>
      </c>
      <c r="E37" s="76">
        <v>120</v>
      </c>
      <c r="F37" s="76" t="s">
        <v>116</v>
      </c>
      <c r="G37" s="76">
        <f t="shared" si="4"/>
        <v>120</v>
      </c>
      <c r="H37" s="76">
        <v>120</v>
      </c>
      <c r="I37" s="76" t="s">
        <v>116</v>
      </c>
      <c r="J37" s="76">
        <f t="shared" si="5"/>
        <v>100</v>
      </c>
      <c r="K37" s="76">
        <v>100</v>
      </c>
      <c r="L37" s="77" t="s">
        <v>116</v>
      </c>
      <c r="M37" s="66">
        <v>83.33</v>
      </c>
    </row>
    <row r="38" spans="1:13" s="1" customFormat="1" ht="76.5">
      <c r="A38" s="74" t="s">
        <v>162</v>
      </c>
      <c r="B38" s="88" t="s">
        <v>216</v>
      </c>
      <c r="C38" s="61"/>
      <c r="D38" s="76">
        <f t="shared" si="1"/>
        <v>0</v>
      </c>
      <c r="E38" s="76">
        <v>0</v>
      </c>
      <c r="F38" s="76" t="s">
        <v>116</v>
      </c>
      <c r="G38" s="76">
        <f t="shared" si="4"/>
        <v>0</v>
      </c>
      <c r="H38" s="76">
        <v>0</v>
      </c>
      <c r="I38" s="76" t="s">
        <v>116</v>
      </c>
      <c r="J38" s="76">
        <f t="shared" si="5"/>
        <v>250</v>
      </c>
      <c r="K38" s="76">
        <v>250</v>
      </c>
      <c r="L38" s="77" t="s">
        <v>116</v>
      </c>
      <c r="M38" s="66"/>
    </row>
    <row r="39" spans="1:13" s="1" customFormat="1" ht="51">
      <c r="A39" s="74" t="s">
        <v>163</v>
      </c>
      <c r="B39" s="88" t="s">
        <v>217</v>
      </c>
      <c r="C39" s="61"/>
      <c r="D39" s="76">
        <f t="shared" si="1"/>
        <v>0</v>
      </c>
      <c r="E39" s="76">
        <v>0</v>
      </c>
      <c r="F39" s="76" t="s">
        <v>116</v>
      </c>
      <c r="G39" s="76">
        <f t="shared" si="4"/>
        <v>0</v>
      </c>
      <c r="H39" s="76">
        <v>0</v>
      </c>
      <c r="I39" s="76" t="s">
        <v>116</v>
      </c>
      <c r="J39" s="76">
        <f t="shared" si="5"/>
        <v>0</v>
      </c>
      <c r="K39" s="76">
        <v>0</v>
      </c>
      <c r="L39" s="77" t="s">
        <v>116</v>
      </c>
      <c r="M39" s="66"/>
    </row>
    <row r="40" spans="1:13" s="1" customFormat="1" ht="63.75">
      <c r="A40" s="74" t="s">
        <v>164</v>
      </c>
      <c r="B40" s="88" t="s">
        <v>218</v>
      </c>
      <c r="C40" s="61"/>
      <c r="D40" s="76">
        <f t="shared" si="1"/>
        <v>0</v>
      </c>
      <c r="E40" s="76">
        <v>0</v>
      </c>
      <c r="F40" s="76" t="s">
        <v>116</v>
      </c>
      <c r="G40" s="76">
        <f t="shared" si="4"/>
        <v>0</v>
      </c>
      <c r="H40" s="76">
        <v>0</v>
      </c>
      <c r="I40" s="76" t="s">
        <v>116</v>
      </c>
      <c r="J40" s="76">
        <f t="shared" si="5"/>
        <v>0</v>
      </c>
      <c r="K40" s="76">
        <v>0</v>
      </c>
      <c r="L40" s="77" t="s">
        <v>116</v>
      </c>
      <c r="M40" s="66"/>
    </row>
    <row r="41" spans="1:13" s="1" customFormat="1" ht="63.75">
      <c r="A41" s="74" t="s">
        <v>165</v>
      </c>
      <c r="B41" s="88" t="s">
        <v>219</v>
      </c>
      <c r="C41" s="61"/>
      <c r="D41" s="76">
        <f t="shared" si="1"/>
        <v>0</v>
      </c>
      <c r="E41" s="76">
        <v>0</v>
      </c>
      <c r="F41" s="76" t="s">
        <v>116</v>
      </c>
      <c r="G41" s="76">
        <f t="shared" si="4"/>
        <v>0</v>
      </c>
      <c r="H41" s="76">
        <v>0</v>
      </c>
      <c r="I41" s="76" t="s">
        <v>116</v>
      </c>
      <c r="J41" s="76">
        <f t="shared" si="5"/>
        <v>0</v>
      </c>
      <c r="K41" s="76">
        <v>0</v>
      </c>
      <c r="L41" s="77" t="s">
        <v>116</v>
      </c>
      <c r="M41" s="66"/>
    </row>
    <row r="42" spans="1:13" s="1" customFormat="1" ht="26.25" customHeight="1">
      <c r="A42" s="74" t="s">
        <v>166</v>
      </c>
      <c r="B42" s="88" t="s">
        <v>220</v>
      </c>
      <c r="C42" s="61"/>
      <c r="D42" s="76">
        <f t="shared" si="1"/>
        <v>0</v>
      </c>
      <c r="E42" s="76">
        <v>0</v>
      </c>
      <c r="F42" s="76" t="s">
        <v>116</v>
      </c>
      <c r="G42" s="76">
        <f t="shared" si="4"/>
        <v>0</v>
      </c>
      <c r="H42" s="76">
        <v>0</v>
      </c>
      <c r="I42" s="76" t="s">
        <v>116</v>
      </c>
      <c r="J42" s="76">
        <f t="shared" si="5"/>
        <v>0</v>
      </c>
      <c r="K42" s="76">
        <v>0</v>
      </c>
      <c r="L42" s="77" t="s">
        <v>116</v>
      </c>
      <c r="M42" s="66"/>
    </row>
    <row r="43" spans="1:13" s="1" customFormat="1" ht="44.25" customHeight="1">
      <c r="A43" s="91" t="s">
        <v>122</v>
      </c>
      <c r="B43" s="92" t="s">
        <v>582</v>
      </c>
      <c r="C43" s="68">
        <v>7146</v>
      </c>
      <c r="D43" s="93">
        <f>SUM(D44:D45)</f>
        <v>24000</v>
      </c>
      <c r="E43" s="93">
        <f>SUM(E44:E45)</f>
        <v>24000</v>
      </c>
      <c r="F43" s="93" t="s">
        <v>116</v>
      </c>
      <c r="G43" s="93">
        <f>SUM(G44:G45)</f>
        <v>24000</v>
      </c>
      <c r="H43" s="93">
        <f>SUM(H44:H45)</f>
        <v>24000</v>
      </c>
      <c r="I43" s="93" t="s">
        <v>116</v>
      </c>
      <c r="J43" s="93">
        <f>SUM(J44:J45)</f>
        <v>8035</v>
      </c>
      <c r="K43" s="93">
        <f>SUM(K44:K45)</f>
        <v>8035</v>
      </c>
      <c r="L43" s="94" t="s">
        <v>116</v>
      </c>
      <c r="M43" s="66">
        <v>33.47</v>
      </c>
    </row>
    <row r="44" spans="1:13" s="1" customFormat="1" ht="114.75">
      <c r="A44" s="74" t="s">
        <v>123</v>
      </c>
      <c r="B44" s="88" t="s">
        <v>221</v>
      </c>
      <c r="C44" s="61"/>
      <c r="D44" s="76">
        <f>SUM(E44:F44)</f>
        <v>10000</v>
      </c>
      <c r="E44" s="76">
        <v>10000</v>
      </c>
      <c r="F44" s="76" t="s">
        <v>116</v>
      </c>
      <c r="G44" s="76">
        <f t="shared" si="2"/>
        <v>10000</v>
      </c>
      <c r="H44" s="76">
        <v>10000</v>
      </c>
      <c r="I44" s="76" t="s">
        <v>116</v>
      </c>
      <c r="J44" s="76">
        <f t="shared" si="3"/>
        <v>3215</v>
      </c>
      <c r="K44" s="76">
        <v>3215</v>
      </c>
      <c r="L44" s="77" t="s">
        <v>116</v>
      </c>
      <c r="M44" s="66">
        <f>J44*100/G44</f>
        <v>32.15</v>
      </c>
    </row>
    <row r="45" spans="1:13" s="1" customFormat="1" ht="127.5">
      <c r="A45" s="74" t="s">
        <v>124</v>
      </c>
      <c r="B45" s="88" t="s">
        <v>222</v>
      </c>
      <c r="C45" s="87"/>
      <c r="D45" s="76">
        <f>SUM(E45:F45)</f>
        <v>14000</v>
      </c>
      <c r="E45" s="76">
        <v>14000</v>
      </c>
      <c r="F45" s="76" t="s">
        <v>116</v>
      </c>
      <c r="G45" s="76">
        <f t="shared" si="2"/>
        <v>14000</v>
      </c>
      <c r="H45" s="76">
        <v>14000</v>
      </c>
      <c r="I45" s="76" t="s">
        <v>116</v>
      </c>
      <c r="J45" s="76">
        <f t="shared" si="3"/>
        <v>4820</v>
      </c>
      <c r="K45" s="76">
        <v>4820</v>
      </c>
      <c r="L45" s="77" t="s">
        <v>116</v>
      </c>
      <c r="M45" s="66">
        <v>34.42</v>
      </c>
    </row>
    <row r="46" spans="1:13" s="1" customFormat="1" ht="42.75" customHeight="1">
      <c r="A46" s="82">
        <v>1150</v>
      </c>
      <c r="B46" s="92" t="s">
        <v>583</v>
      </c>
      <c r="C46" s="68">
        <v>7161</v>
      </c>
      <c r="D46" s="64">
        <f>SUM(D47,D51)</f>
        <v>0</v>
      </c>
      <c r="E46" s="64">
        <f>SUM(E47,E51)</f>
        <v>0</v>
      </c>
      <c r="F46" s="76" t="s">
        <v>116</v>
      </c>
      <c r="G46" s="64">
        <f>SUM(G47,G51)</f>
        <v>0</v>
      </c>
      <c r="H46" s="64">
        <f>SUM(H47,H51)</f>
        <v>0</v>
      </c>
      <c r="I46" s="76" t="s">
        <v>116</v>
      </c>
      <c r="J46" s="64">
        <f>SUM(J47,J51)</f>
        <v>0</v>
      </c>
      <c r="K46" s="64">
        <f>SUM(K47,K51)</f>
        <v>0</v>
      </c>
      <c r="L46" s="77" t="s">
        <v>116</v>
      </c>
      <c r="M46" s="66"/>
    </row>
    <row r="47" spans="1:13" s="1" customFormat="1" ht="69" customHeight="1">
      <c r="A47" s="79">
        <v>1151</v>
      </c>
      <c r="B47" s="75" t="s">
        <v>538</v>
      </c>
      <c r="C47" s="61"/>
      <c r="D47" s="76">
        <f>SUM(D48:D50)</f>
        <v>0</v>
      </c>
      <c r="E47" s="76">
        <f>SUM(E48:E50)</f>
        <v>0</v>
      </c>
      <c r="F47" s="76" t="s">
        <v>116</v>
      </c>
      <c r="G47" s="76">
        <f>SUM(G48:G50)</f>
        <v>0</v>
      </c>
      <c r="H47" s="76">
        <f>SUM(H48:H50)</f>
        <v>0</v>
      </c>
      <c r="I47" s="76" t="s">
        <v>116</v>
      </c>
      <c r="J47" s="76">
        <f>SUM(J48:J50)</f>
        <v>0</v>
      </c>
      <c r="K47" s="76">
        <f>SUM(K48:K50)</f>
        <v>0</v>
      </c>
      <c r="L47" s="77" t="s">
        <v>116</v>
      </c>
      <c r="M47" s="66"/>
    </row>
    <row r="48" spans="1:13" s="1" customFormat="1" ht="30.75" customHeight="1">
      <c r="A48" s="79">
        <v>1152</v>
      </c>
      <c r="B48" s="88" t="s">
        <v>223</v>
      </c>
      <c r="C48" s="61"/>
      <c r="D48" s="76">
        <f>SUM(E48:F48)</f>
        <v>0</v>
      </c>
      <c r="E48" s="95">
        <v>0</v>
      </c>
      <c r="F48" s="76" t="s">
        <v>116</v>
      </c>
      <c r="G48" s="76">
        <f>SUM(H48:I48)</f>
        <v>0</v>
      </c>
      <c r="H48" s="95">
        <v>0</v>
      </c>
      <c r="I48" s="76" t="s">
        <v>116</v>
      </c>
      <c r="J48" s="76">
        <f>SUM(K48:L48)</f>
        <v>0</v>
      </c>
      <c r="K48" s="95">
        <v>0</v>
      </c>
      <c r="L48" s="77" t="s">
        <v>116</v>
      </c>
      <c r="M48" s="66"/>
    </row>
    <row r="49" spans="1:13" s="1" customFormat="1" ht="30.75" customHeight="1">
      <c r="A49" s="79">
        <v>1153</v>
      </c>
      <c r="B49" s="90" t="s">
        <v>224</v>
      </c>
      <c r="C49" s="61"/>
      <c r="D49" s="76">
        <f>SUM(E49:F49)</f>
        <v>0</v>
      </c>
      <c r="E49" s="95">
        <v>0</v>
      </c>
      <c r="F49" s="76" t="s">
        <v>116</v>
      </c>
      <c r="G49" s="76">
        <f>SUM(H49:I49)</f>
        <v>0</v>
      </c>
      <c r="H49" s="95">
        <v>0</v>
      </c>
      <c r="I49" s="76" t="s">
        <v>116</v>
      </c>
      <c r="J49" s="76">
        <f>SUM(K49:L49)</f>
        <v>0</v>
      </c>
      <c r="K49" s="95">
        <v>0</v>
      </c>
      <c r="L49" s="77" t="s">
        <v>116</v>
      </c>
      <c r="M49" s="66"/>
    </row>
    <row r="50" spans="1:13" s="1" customFormat="1" ht="30.75" customHeight="1">
      <c r="A50" s="79">
        <v>1154</v>
      </c>
      <c r="B50" s="88" t="s">
        <v>225</v>
      </c>
      <c r="C50" s="61"/>
      <c r="D50" s="76">
        <f>SUM(E50:F50)</f>
        <v>0</v>
      </c>
      <c r="E50" s="95">
        <v>0</v>
      </c>
      <c r="F50" s="76" t="s">
        <v>116</v>
      </c>
      <c r="G50" s="76">
        <f>SUM(H50:I50)</f>
        <v>0</v>
      </c>
      <c r="H50" s="95">
        <v>0</v>
      </c>
      <c r="I50" s="76" t="s">
        <v>116</v>
      </c>
      <c r="J50" s="76">
        <f>SUM(K50:L50)</f>
        <v>0</v>
      </c>
      <c r="K50" s="95">
        <v>0</v>
      </c>
      <c r="L50" s="77" t="s">
        <v>116</v>
      </c>
      <c r="M50" s="66"/>
    </row>
    <row r="51" spans="1:13" s="1" customFormat="1" ht="104.25" customHeight="1">
      <c r="A51" s="79">
        <v>1155</v>
      </c>
      <c r="B51" s="75" t="s">
        <v>226</v>
      </c>
      <c r="C51" s="61"/>
      <c r="D51" s="76">
        <f>SUM(E51:F51)</f>
        <v>0</v>
      </c>
      <c r="E51" s="95">
        <v>0</v>
      </c>
      <c r="F51" s="76" t="s">
        <v>116</v>
      </c>
      <c r="G51" s="76">
        <f>SUM(H51:I51)</f>
        <v>0</v>
      </c>
      <c r="H51" s="95">
        <v>0</v>
      </c>
      <c r="I51" s="76" t="s">
        <v>116</v>
      </c>
      <c r="J51" s="76">
        <f>SUM(K51:L51)</f>
        <v>0</v>
      </c>
      <c r="K51" s="95">
        <v>0</v>
      </c>
      <c r="L51" s="77" t="s">
        <v>116</v>
      </c>
      <c r="M51" s="66"/>
    </row>
    <row r="52" spans="1:13" s="9" customFormat="1" ht="66.75" customHeight="1">
      <c r="A52" s="82">
        <v>1200</v>
      </c>
      <c r="B52" s="92" t="s">
        <v>584</v>
      </c>
      <c r="C52" s="68">
        <v>7300</v>
      </c>
      <c r="D52" s="64">
        <f aca="true" t="shared" si="6" ref="D52:L52">SUM(D53,D55,D57,D59,D61,D68)</f>
        <v>5041909.9</v>
      </c>
      <c r="E52" s="73">
        <f t="shared" si="6"/>
        <v>3261909.9</v>
      </c>
      <c r="F52" s="73">
        <f t="shared" si="6"/>
        <v>1780000</v>
      </c>
      <c r="G52" s="73">
        <f t="shared" si="6"/>
        <v>5041909.9</v>
      </c>
      <c r="H52" s="73">
        <f t="shared" si="6"/>
        <v>3261909.9</v>
      </c>
      <c r="I52" s="73">
        <f t="shared" si="6"/>
        <v>1780000</v>
      </c>
      <c r="J52" s="73">
        <f t="shared" si="6"/>
        <v>1000431.54</v>
      </c>
      <c r="K52" s="73">
        <f t="shared" si="6"/>
        <v>814021</v>
      </c>
      <c r="L52" s="96">
        <f t="shared" si="6"/>
        <v>186410.54</v>
      </c>
      <c r="M52" s="66">
        <v>19.84</v>
      </c>
    </row>
    <row r="53" spans="1:13" s="9" customFormat="1" ht="45.75" customHeight="1">
      <c r="A53" s="82">
        <v>1210</v>
      </c>
      <c r="B53" s="92" t="s">
        <v>585</v>
      </c>
      <c r="C53" s="72">
        <v>7311</v>
      </c>
      <c r="D53" s="93">
        <f>SUM(D54)</f>
        <v>0</v>
      </c>
      <c r="E53" s="93">
        <f>SUM(E54)</f>
        <v>0</v>
      </c>
      <c r="F53" s="69" t="s">
        <v>116</v>
      </c>
      <c r="G53" s="93">
        <f>SUM(G54)</f>
        <v>0</v>
      </c>
      <c r="H53" s="93">
        <f>SUM(H54)</f>
        <v>0</v>
      </c>
      <c r="I53" s="69" t="s">
        <v>116</v>
      </c>
      <c r="J53" s="93">
        <f>SUM(J54)</f>
        <v>0</v>
      </c>
      <c r="K53" s="93">
        <f>SUM(K54)</f>
        <v>0</v>
      </c>
      <c r="L53" s="70" t="s">
        <v>116</v>
      </c>
      <c r="M53" s="66"/>
    </row>
    <row r="54" spans="1:13" ht="74.25" customHeight="1">
      <c r="A54" s="78">
        <v>1211</v>
      </c>
      <c r="B54" s="80" t="s">
        <v>227</v>
      </c>
      <c r="C54" s="97"/>
      <c r="D54" s="76">
        <f>SUM(E54:F54)</f>
        <v>0</v>
      </c>
      <c r="E54" s="76">
        <v>0</v>
      </c>
      <c r="F54" s="76" t="s">
        <v>116</v>
      </c>
      <c r="G54" s="76">
        <f>SUM(H54:I54)</f>
        <v>0</v>
      </c>
      <c r="H54" s="76">
        <v>0</v>
      </c>
      <c r="I54" s="76" t="s">
        <v>116</v>
      </c>
      <c r="J54" s="76">
        <f>SUM(K54:L54)</f>
        <v>0</v>
      </c>
      <c r="K54" s="76">
        <v>0</v>
      </c>
      <c r="L54" s="77" t="s">
        <v>116</v>
      </c>
      <c r="M54" s="66"/>
    </row>
    <row r="55" spans="1:13" s="9" customFormat="1" ht="47.25" customHeight="1">
      <c r="A55" s="82">
        <v>1220</v>
      </c>
      <c r="B55" s="92" t="s">
        <v>586</v>
      </c>
      <c r="C55" s="98">
        <v>7312</v>
      </c>
      <c r="D55" s="93">
        <f>SUM(D56)</f>
        <v>0</v>
      </c>
      <c r="E55" s="69" t="s">
        <v>116</v>
      </c>
      <c r="F55" s="93">
        <f>SUM(F56)</f>
        <v>0</v>
      </c>
      <c r="G55" s="93">
        <f>SUM(G56)</f>
        <v>0</v>
      </c>
      <c r="H55" s="69" t="s">
        <v>116</v>
      </c>
      <c r="I55" s="93">
        <f>SUM(I56)</f>
        <v>0</v>
      </c>
      <c r="J55" s="93">
        <f>SUM(J56)</f>
        <v>0</v>
      </c>
      <c r="K55" s="69" t="s">
        <v>116</v>
      </c>
      <c r="L55" s="94">
        <f>SUM(L56)</f>
        <v>0</v>
      </c>
      <c r="M55" s="66"/>
    </row>
    <row r="56" spans="1:13" ht="102">
      <c r="A56" s="99">
        <v>1221</v>
      </c>
      <c r="B56" s="80" t="s">
        <v>228</v>
      </c>
      <c r="C56" s="97"/>
      <c r="D56" s="76">
        <f>SUM(E56:F56)</f>
        <v>0</v>
      </c>
      <c r="E56" s="76" t="s">
        <v>116</v>
      </c>
      <c r="F56" s="76">
        <v>0</v>
      </c>
      <c r="G56" s="76">
        <f>SUM(H56:I56)</f>
        <v>0</v>
      </c>
      <c r="H56" s="76" t="s">
        <v>116</v>
      </c>
      <c r="I56" s="76">
        <v>0</v>
      </c>
      <c r="J56" s="76">
        <f>SUM(K56:L56)</f>
        <v>0</v>
      </c>
      <c r="K56" s="76" t="s">
        <v>116</v>
      </c>
      <c r="L56" s="77">
        <v>0</v>
      </c>
      <c r="M56" s="66"/>
    </row>
    <row r="57" spans="1:13" s="9" customFormat="1" ht="60.75" customHeight="1">
      <c r="A57" s="82">
        <v>1230</v>
      </c>
      <c r="B57" s="92" t="s">
        <v>587</v>
      </c>
      <c r="C57" s="98">
        <v>7321</v>
      </c>
      <c r="D57" s="93">
        <f>SUM(D58)</f>
        <v>0</v>
      </c>
      <c r="E57" s="93">
        <f>SUM(E58)</f>
        <v>0</v>
      </c>
      <c r="F57" s="69" t="s">
        <v>116</v>
      </c>
      <c r="G57" s="93">
        <f>SUM(G58)</f>
        <v>0</v>
      </c>
      <c r="H57" s="93">
        <f>SUM(H58)</f>
        <v>0</v>
      </c>
      <c r="I57" s="69" t="s">
        <v>116</v>
      </c>
      <c r="J57" s="93">
        <f>SUM(J58)</f>
        <v>0</v>
      </c>
      <c r="K57" s="93">
        <f>SUM(K58)</f>
        <v>0</v>
      </c>
      <c r="L57" s="70" t="s">
        <v>116</v>
      </c>
      <c r="M57" s="66"/>
    </row>
    <row r="58" spans="1:13" ht="68.25" customHeight="1">
      <c r="A58" s="78">
        <v>1231</v>
      </c>
      <c r="B58" s="75" t="s">
        <v>229</v>
      </c>
      <c r="C58" s="97"/>
      <c r="D58" s="76">
        <f>SUM(E58:F58)</f>
        <v>0</v>
      </c>
      <c r="E58" s="76">
        <v>0</v>
      </c>
      <c r="F58" s="76" t="s">
        <v>116</v>
      </c>
      <c r="G58" s="76">
        <f>SUM(H58:I58)</f>
        <v>0</v>
      </c>
      <c r="H58" s="76">
        <v>0</v>
      </c>
      <c r="I58" s="76" t="s">
        <v>116</v>
      </c>
      <c r="J58" s="76">
        <f>SUM(K58:L58)</f>
        <v>0</v>
      </c>
      <c r="K58" s="76">
        <v>0</v>
      </c>
      <c r="L58" s="77" t="s">
        <v>116</v>
      </c>
      <c r="M58" s="66"/>
    </row>
    <row r="59" spans="1:13" s="9" customFormat="1" ht="59.25" customHeight="1">
      <c r="A59" s="100">
        <v>1240</v>
      </c>
      <c r="B59" s="101" t="s">
        <v>588</v>
      </c>
      <c r="C59" s="102">
        <v>7322</v>
      </c>
      <c r="D59" s="93">
        <f>SUM(D60)</f>
        <v>0</v>
      </c>
      <c r="E59" s="93" t="s">
        <v>116</v>
      </c>
      <c r="F59" s="93">
        <f>SUM(F60)</f>
        <v>0</v>
      </c>
      <c r="G59" s="93">
        <f>SUM(G60)</f>
        <v>0</v>
      </c>
      <c r="H59" s="93" t="s">
        <v>116</v>
      </c>
      <c r="I59" s="93">
        <f>SUM(I60)</f>
        <v>0</v>
      </c>
      <c r="J59" s="93">
        <f>SUM(J60)</f>
        <v>0</v>
      </c>
      <c r="K59" s="93" t="s">
        <v>116</v>
      </c>
      <c r="L59" s="94">
        <f>SUM(L60)</f>
        <v>0</v>
      </c>
      <c r="M59" s="66"/>
    </row>
    <row r="60" spans="1:13" ht="63" customHeight="1">
      <c r="A60" s="78">
        <v>1241</v>
      </c>
      <c r="B60" s="75" t="s">
        <v>261</v>
      </c>
      <c r="C60" s="97"/>
      <c r="D60" s="76">
        <f>SUM(E60:F60)</f>
        <v>0</v>
      </c>
      <c r="E60" s="76" t="s">
        <v>116</v>
      </c>
      <c r="F60" s="76">
        <v>0</v>
      </c>
      <c r="G60" s="76">
        <f>SUM(H60:I60)</f>
        <v>0</v>
      </c>
      <c r="H60" s="76" t="s">
        <v>116</v>
      </c>
      <c r="I60" s="76">
        <v>0</v>
      </c>
      <c r="J60" s="76">
        <f>SUM(K60:L60)</f>
        <v>0</v>
      </c>
      <c r="K60" s="76" t="s">
        <v>116</v>
      </c>
      <c r="L60" s="77">
        <v>0</v>
      </c>
      <c r="M60" s="66"/>
    </row>
    <row r="61" spans="1:13" s="9" customFormat="1" ht="74.25" customHeight="1">
      <c r="A61" s="100">
        <v>1250</v>
      </c>
      <c r="B61" s="92" t="s">
        <v>589</v>
      </c>
      <c r="C61" s="68">
        <v>7331</v>
      </c>
      <c r="D61" s="64">
        <f>SUM(D62,D63,D66,D67)</f>
        <v>3261909.9</v>
      </c>
      <c r="E61" s="64">
        <f>SUM(E62,E63,E66,E67)</f>
        <v>3261909.9</v>
      </c>
      <c r="F61" s="93" t="s">
        <v>116</v>
      </c>
      <c r="G61" s="64">
        <f>SUM(G62,G63,G66,G67)</f>
        <v>3261909.9</v>
      </c>
      <c r="H61" s="64">
        <f>SUM(H62,H63,H66,H67)</f>
        <v>3261909.9</v>
      </c>
      <c r="I61" s="93" t="s">
        <v>116</v>
      </c>
      <c r="J61" s="64">
        <f>SUM(J62,J63,J66,J67)</f>
        <v>814021</v>
      </c>
      <c r="K61" s="64">
        <f>SUM(K62,K63,K66,K67)</f>
        <v>814021</v>
      </c>
      <c r="L61" s="94" t="s">
        <v>116</v>
      </c>
      <c r="M61" s="66">
        <v>24.95</v>
      </c>
    </row>
    <row r="62" spans="1:13" ht="38.25">
      <c r="A62" s="78">
        <v>1251</v>
      </c>
      <c r="B62" s="75" t="s">
        <v>262</v>
      </c>
      <c r="C62" s="61"/>
      <c r="D62" s="76">
        <f>SUM(E62:F62)</f>
        <v>3256027</v>
      </c>
      <c r="E62" s="76">
        <v>3256027</v>
      </c>
      <c r="F62" s="76" t="s">
        <v>116</v>
      </c>
      <c r="G62" s="76">
        <f aca="true" t="shared" si="7" ref="G62:G67">SUM(H62:I62)</f>
        <v>3256027</v>
      </c>
      <c r="H62" s="76">
        <v>3256027</v>
      </c>
      <c r="I62" s="76" t="s">
        <v>116</v>
      </c>
      <c r="J62" s="76">
        <f aca="true" t="shared" si="8" ref="J62:J67">SUM(K62:L62)</f>
        <v>814006</v>
      </c>
      <c r="K62" s="76">
        <v>814006</v>
      </c>
      <c r="L62" s="77" t="s">
        <v>116</v>
      </c>
      <c r="M62" s="66">
        <v>25</v>
      </c>
    </row>
    <row r="63" spans="1:13" ht="33.75" customHeight="1">
      <c r="A63" s="78">
        <v>1252</v>
      </c>
      <c r="B63" s="75" t="s">
        <v>532</v>
      </c>
      <c r="C63" s="61"/>
      <c r="D63" s="76">
        <f>SUM(D64:D65)</f>
        <v>0</v>
      </c>
      <c r="E63" s="76">
        <f>SUM(E64:E65)</f>
        <v>0</v>
      </c>
      <c r="F63" s="76" t="s">
        <v>116</v>
      </c>
      <c r="G63" s="76">
        <f>SUM(G64:G65)</f>
        <v>0</v>
      </c>
      <c r="H63" s="76">
        <f>SUM(H64:H65)</f>
        <v>0</v>
      </c>
      <c r="I63" s="76" t="s">
        <v>116</v>
      </c>
      <c r="J63" s="76">
        <f>SUM(J64:J65)</f>
        <v>15</v>
      </c>
      <c r="K63" s="76">
        <f>SUM(K64:K65)</f>
        <v>15</v>
      </c>
      <c r="L63" s="77" t="s">
        <v>116</v>
      </c>
      <c r="M63" s="66"/>
    </row>
    <row r="64" spans="1:13" ht="81" customHeight="1">
      <c r="A64" s="78">
        <v>1253</v>
      </c>
      <c r="B64" s="88" t="s">
        <v>263</v>
      </c>
      <c r="C64" s="61"/>
      <c r="D64" s="76">
        <f>SUM(E64:F64)</f>
        <v>0</v>
      </c>
      <c r="E64" s="76">
        <v>0</v>
      </c>
      <c r="F64" s="76" t="s">
        <v>116</v>
      </c>
      <c r="G64" s="76">
        <f>SUM(H64:I64)</f>
        <v>0</v>
      </c>
      <c r="H64" s="76">
        <v>0</v>
      </c>
      <c r="I64" s="76" t="s">
        <v>116</v>
      </c>
      <c r="J64" s="76">
        <f>SUM(K64:L64)</f>
        <v>15</v>
      </c>
      <c r="K64" s="76">
        <v>15</v>
      </c>
      <c r="L64" s="77" t="s">
        <v>116</v>
      </c>
      <c r="M64" s="66"/>
    </row>
    <row r="65" spans="1:13" ht="19.5" customHeight="1">
      <c r="A65" s="78">
        <v>1254</v>
      </c>
      <c r="B65" s="88" t="s">
        <v>264</v>
      </c>
      <c r="C65" s="97"/>
      <c r="D65" s="76">
        <f>SUM(E65:F65)</f>
        <v>0</v>
      </c>
      <c r="E65" s="76">
        <v>0</v>
      </c>
      <c r="F65" s="76" t="s">
        <v>116</v>
      </c>
      <c r="G65" s="76">
        <f>SUM(H65:I65)</f>
        <v>0</v>
      </c>
      <c r="H65" s="76">
        <v>0</v>
      </c>
      <c r="I65" s="76" t="s">
        <v>116</v>
      </c>
      <c r="J65" s="76">
        <f>SUM(K65:L65)</f>
        <v>0</v>
      </c>
      <c r="K65" s="76">
        <v>0</v>
      </c>
      <c r="L65" s="77" t="s">
        <v>116</v>
      </c>
      <c r="M65" s="66"/>
    </row>
    <row r="66" spans="1:13" ht="41.25" customHeight="1">
      <c r="A66" s="78">
        <v>1255</v>
      </c>
      <c r="B66" s="75" t="s">
        <v>265</v>
      </c>
      <c r="C66" s="61"/>
      <c r="D66" s="76">
        <f>SUM(E66:F66)</f>
        <v>5882.9</v>
      </c>
      <c r="E66" s="76">
        <v>5882.9</v>
      </c>
      <c r="F66" s="76" t="s">
        <v>116</v>
      </c>
      <c r="G66" s="76">
        <f t="shared" si="7"/>
        <v>5882.9</v>
      </c>
      <c r="H66" s="76">
        <v>5882.9</v>
      </c>
      <c r="I66" s="76" t="s">
        <v>116</v>
      </c>
      <c r="J66" s="76">
        <f t="shared" si="8"/>
        <v>0</v>
      </c>
      <c r="K66" s="76">
        <v>0</v>
      </c>
      <c r="L66" s="77" t="s">
        <v>116</v>
      </c>
      <c r="M66" s="66">
        <f>J66*100/G66</f>
        <v>0</v>
      </c>
    </row>
    <row r="67" spans="1:13" ht="48.75" customHeight="1">
      <c r="A67" s="78">
        <v>1256</v>
      </c>
      <c r="B67" s="75" t="s">
        <v>266</v>
      </c>
      <c r="C67" s="61"/>
      <c r="D67" s="76">
        <f>SUM(E67:F67)</f>
        <v>0</v>
      </c>
      <c r="E67" s="76">
        <v>0</v>
      </c>
      <c r="F67" s="76" t="s">
        <v>116</v>
      </c>
      <c r="G67" s="76">
        <f t="shared" si="7"/>
        <v>0</v>
      </c>
      <c r="H67" s="76">
        <v>0</v>
      </c>
      <c r="I67" s="76" t="s">
        <v>116</v>
      </c>
      <c r="J67" s="76">
        <f t="shared" si="8"/>
        <v>0</v>
      </c>
      <c r="K67" s="76">
        <v>0</v>
      </c>
      <c r="L67" s="77" t="s">
        <v>116</v>
      </c>
      <c r="M67" s="66"/>
    </row>
    <row r="68" spans="1:13" s="9" customFormat="1" ht="58.5" customHeight="1">
      <c r="A68" s="100">
        <v>1260</v>
      </c>
      <c r="B68" s="92" t="s">
        <v>590</v>
      </c>
      <c r="C68" s="68">
        <v>7332</v>
      </c>
      <c r="D68" s="73">
        <f>SUM(D69:D70)</f>
        <v>1780000</v>
      </c>
      <c r="E68" s="93" t="s">
        <v>116</v>
      </c>
      <c r="F68" s="73">
        <f>SUM(F69:F70)</f>
        <v>1780000</v>
      </c>
      <c r="G68" s="73">
        <f>SUM(G69:G70)</f>
        <v>1780000</v>
      </c>
      <c r="H68" s="93" t="s">
        <v>116</v>
      </c>
      <c r="I68" s="73">
        <f>SUM(I69:I70)</f>
        <v>1780000</v>
      </c>
      <c r="J68" s="73">
        <f>SUM(J69:J70)</f>
        <v>186410.54</v>
      </c>
      <c r="K68" s="93" t="s">
        <v>116</v>
      </c>
      <c r="L68" s="96">
        <f>SUM(L69:L70)</f>
        <v>186410.54</v>
      </c>
      <c r="M68" s="122">
        <f>J68*100/G68</f>
        <v>10.472502247191011</v>
      </c>
    </row>
    <row r="69" spans="1:13" ht="51">
      <c r="A69" s="78">
        <v>1261</v>
      </c>
      <c r="B69" s="75" t="s">
        <v>267</v>
      </c>
      <c r="C69" s="97"/>
      <c r="D69" s="76">
        <f>SUM(E69:F69)</f>
        <v>1780000</v>
      </c>
      <c r="E69" s="76" t="s">
        <v>116</v>
      </c>
      <c r="F69" s="76">
        <v>1780000</v>
      </c>
      <c r="G69" s="76">
        <f>SUM(H69:I69)</f>
        <v>1780000</v>
      </c>
      <c r="H69" s="76" t="s">
        <v>116</v>
      </c>
      <c r="I69" s="76">
        <v>1780000</v>
      </c>
      <c r="J69" s="76">
        <f>SUM(K69:L69)</f>
        <v>186410.54</v>
      </c>
      <c r="K69" s="76" t="s">
        <v>116</v>
      </c>
      <c r="L69" s="77">
        <v>186410.54</v>
      </c>
      <c r="M69" s="122">
        <f>J69*100/G69</f>
        <v>10.472502247191011</v>
      </c>
    </row>
    <row r="70" spans="1:13" ht="42" customHeight="1">
      <c r="A70" s="78">
        <v>1262</v>
      </c>
      <c r="B70" s="75" t="s">
        <v>268</v>
      </c>
      <c r="C70" s="97"/>
      <c r="D70" s="76">
        <f>SUM(E70:F70)</f>
        <v>0</v>
      </c>
      <c r="E70" s="76" t="s">
        <v>116</v>
      </c>
      <c r="F70" s="76">
        <v>0</v>
      </c>
      <c r="G70" s="76">
        <f>SUM(H70:I70)</f>
        <v>0</v>
      </c>
      <c r="H70" s="76" t="s">
        <v>116</v>
      </c>
      <c r="I70" s="76">
        <v>0</v>
      </c>
      <c r="J70" s="76">
        <f>SUM(K70:L70)</f>
        <v>0</v>
      </c>
      <c r="K70" s="76" t="s">
        <v>116</v>
      </c>
      <c r="L70" s="77">
        <v>0</v>
      </c>
      <c r="M70" s="122"/>
    </row>
    <row r="71" spans="1:13" s="9" customFormat="1" ht="56.25" customHeight="1">
      <c r="A71" s="103" t="s">
        <v>114</v>
      </c>
      <c r="B71" s="101" t="s">
        <v>591</v>
      </c>
      <c r="C71" s="68">
        <v>7400</v>
      </c>
      <c r="D71" s="73">
        <f aca="true" t="shared" si="9" ref="D71:L71">SUM(D72,D74,D76,D81,D85,D109,D112,D115,D118)</f>
        <v>583588</v>
      </c>
      <c r="E71" s="73">
        <f t="shared" si="9"/>
        <v>583588</v>
      </c>
      <c r="F71" s="73">
        <f t="shared" si="9"/>
        <v>0</v>
      </c>
      <c r="G71" s="73">
        <f t="shared" si="9"/>
        <v>583588</v>
      </c>
      <c r="H71" s="73">
        <f t="shared" si="9"/>
        <v>583588</v>
      </c>
      <c r="I71" s="73">
        <f t="shared" si="9"/>
        <v>995000</v>
      </c>
      <c r="J71" s="73">
        <f t="shared" si="9"/>
        <v>115858.457</v>
      </c>
      <c r="K71" s="73">
        <f t="shared" si="9"/>
        <v>115858.457</v>
      </c>
      <c r="L71" s="96">
        <f t="shared" si="9"/>
        <v>250000</v>
      </c>
      <c r="M71" s="122">
        <f>J71*100/G71</f>
        <v>19.85278261376176</v>
      </c>
    </row>
    <row r="72" spans="1:13" s="9" customFormat="1" ht="32.25" customHeight="1">
      <c r="A72" s="103" t="s">
        <v>8</v>
      </c>
      <c r="B72" s="92" t="s">
        <v>592</v>
      </c>
      <c r="C72" s="68">
        <v>7411</v>
      </c>
      <c r="D72" s="73">
        <f>SUM(D73)</f>
        <v>0</v>
      </c>
      <c r="E72" s="93" t="s">
        <v>116</v>
      </c>
      <c r="F72" s="73">
        <f>SUM(F73)</f>
        <v>0</v>
      </c>
      <c r="G72" s="73">
        <f>SUM(G73)</f>
        <v>0</v>
      </c>
      <c r="H72" s="93" t="s">
        <v>116</v>
      </c>
      <c r="I72" s="73">
        <f>SUM(I73)</f>
        <v>0</v>
      </c>
      <c r="J72" s="73">
        <f>SUM(J73)</f>
        <v>0</v>
      </c>
      <c r="K72" s="93" t="s">
        <v>116</v>
      </c>
      <c r="L72" s="96">
        <f>SUM(L73)</f>
        <v>0</v>
      </c>
      <c r="M72" s="122"/>
    </row>
    <row r="73" spans="1:13" ht="65.25" customHeight="1">
      <c r="A73" s="74" t="s">
        <v>125</v>
      </c>
      <c r="B73" s="75" t="s">
        <v>269</v>
      </c>
      <c r="C73" s="97"/>
      <c r="D73" s="76">
        <f aca="true" t="shared" si="10" ref="D73:D80">SUM(E73:F73)</f>
        <v>0</v>
      </c>
      <c r="E73" s="76" t="s">
        <v>116</v>
      </c>
      <c r="F73" s="76">
        <v>0</v>
      </c>
      <c r="G73" s="76">
        <f>SUM(H73:I73)</f>
        <v>0</v>
      </c>
      <c r="H73" s="76" t="s">
        <v>116</v>
      </c>
      <c r="I73" s="76">
        <v>0</v>
      </c>
      <c r="J73" s="76">
        <f>SUM(K73:L73)</f>
        <v>0</v>
      </c>
      <c r="K73" s="76" t="s">
        <v>116</v>
      </c>
      <c r="L73" s="77">
        <v>0</v>
      </c>
      <c r="M73" s="122"/>
    </row>
    <row r="74" spans="1:13" s="9" customFormat="1" ht="31.5" customHeight="1">
      <c r="A74" s="103" t="s">
        <v>126</v>
      </c>
      <c r="B74" s="92" t="s">
        <v>533</v>
      </c>
      <c r="C74" s="68">
        <v>7412</v>
      </c>
      <c r="D74" s="73">
        <f>SUM(D75)</f>
        <v>0</v>
      </c>
      <c r="E74" s="73">
        <f>SUM(E75)</f>
        <v>0</v>
      </c>
      <c r="F74" s="93" t="s">
        <v>116</v>
      </c>
      <c r="G74" s="73">
        <f>SUM(G75)</f>
        <v>0</v>
      </c>
      <c r="H74" s="73">
        <f>SUM(H75)</f>
        <v>0</v>
      </c>
      <c r="I74" s="93" t="s">
        <v>116</v>
      </c>
      <c r="J74" s="73">
        <f>SUM(J75)</f>
        <v>0</v>
      </c>
      <c r="K74" s="73">
        <f>SUM(K75)</f>
        <v>0</v>
      </c>
      <c r="L74" s="94" t="s">
        <v>116</v>
      </c>
      <c r="M74" s="122"/>
    </row>
    <row r="75" spans="1:13" ht="50.25" customHeight="1">
      <c r="A75" s="74" t="s">
        <v>127</v>
      </c>
      <c r="B75" s="75" t="s">
        <v>270</v>
      </c>
      <c r="C75" s="97"/>
      <c r="D75" s="76">
        <f t="shared" si="10"/>
        <v>0</v>
      </c>
      <c r="E75" s="76">
        <v>0</v>
      </c>
      <c r="F75" s="76" t="s">
        <v>116</v>
      </c>
      <c r="G75" s="76">
        <f>SUM(H75:I75)</f>
        <v>0</v>
      </c>
      <c r="H75" s="76">
        <v>0</v>
      </c>
      <c r="I75" s="76" t="s">
        <v>116</v>
      </c>
      <c r="J75" s="76">
        <f>SUM(K75:L75)</f>
        <v>0</v>
      </c>
      <c r="K75" s="76">
        <v>0</v>
      </c>
      <c r="L75" s="77" t="s">
        <v>116</v>
      </c>
      <c r="M75" s="122"/>
    </row>
    <row r="76" spans="1:13" s="9" customFormat="1" ht="48" customHeight="1">
      <c r="A76" s="103" t="s">
        <v>128</v>
      </c>
      <c r="B76" s="92" t="s">
        <v>593</v>
      </c>
      <c r="C76" s="68">
        <v>7415</v>
      </c>
      <c r="D76" s="73">
        <f>SUM(D77:D80)</f>
        <v>67200</v>
      </c>
      <c r="E76" s="73">
        <f>SUM(E77:E80)</f>
        <v>67200</v>
      </c>
      <c r="F76" s="93" t="s">
        <v>116</v>
      </c>
      <c r="G76" s="73">
        <f>SUM(G77:G80)</f>
        <v>67200</v>
      </c>
      <c r="H76" s="73">
        <f>SUM(H77:H80)</f>
        <v>67200</v>
      </c>
      <c r="I76" s="93" t="s">
        <v>116</v>
      </c>
      <c r="J76" s="73">
        <f>SUM(J77:J80)</f>
        <v>15487.585</v>
      </c>
      <c r="K76" s="73">
        <f>SUM(K77:K80)</f>
        <v>15487.585</v>
      </c>
      <c r="L76" s="94" t="s">
        <v>116</v>
      </c>
      <c r="M76" s="122">
        <f>J76*100/G76</f>
        <v>23.047001488095237</v>
      </c>
    </row>
    <row r="77" spans="1:13" ht="31.5" customHeight="1">
      <c r="A77" s="74" t="s">
        <v>129</v>
      </c>
      <c r="B77" s="75" t="s">
        <v>271</v>
      </c>
      <c r="C77" s="97"/>
      <c r="D77" s="76">
        <f t="shared" si="10"/>
        <v>39677.8</v>
      </c>
      <c r="E77" s="76">
        <v>39677.8</v>
      </c>
      <c r="F77" s="76" t="s">
        <v>116</v>
      </c>
      <c r="G77" s="76">
        <f>SUM(H77:I77)</f>
        <v>39677.8</v>
      </c>
      <c r="H77" s="76">
        <v>39677.8</v>
      </c>
      <c r="I77" s="76" t="s">
        <v>116</v>
      </c>
      <c r="J77" s="76">
        <f>SUM(K77:L77)</f>
        <v>3273.885</v>
      </c>
      <c r="K77" s="76">
        <v>3273.885</v>
      </c>
      <c r="L77" s="77" t="s">
        <v>116</v>
      </c>
      <c r="M77" s="122">
        <f>J77*100/G77</f>
        <v>8.251175720428048</v>
      </c>
    </row>
    <row r="78" spans="1:13" ht="49.5" customHeight="1">
      <c r="A78" s="74" t="s">
        <v>130</v>
      </c>
      <c r="B78" s="75" t="s">
        <v>272</v>
      </c>
      <c r="C78" s="97"/>
      <c r="D78" s="76">
        <f t="shared" si="10"/>
        <v>3700</v>
      </c>
      <c r="E78" s="76">
        <v>3700</v>
      </c>
      <c r="F78" s="76" t="s">
        <v>116</v>
      </c>
      <c r="G78" s="76">
        <f>SUM(H78:I78)</f>
        <v>3700</v>
      </c>
      <c r="H78" s="76">
        <v>3700</v>
      </c>
      <c r="I78" s="76" t="s">
        <v>116</v>
      </c>
      <c r="J78" s="76">
        <f>SUM(K78:L78)</f>
        <v>6208.9</v>
      </c>
      <c r="K78" s="76">
        <v>6208.9</v>
      </c>
      <c r="L78" s="77" t="s">
        <v>116</v>
      </c>
      <c r="M78" s="122">
        <f>J78*100/G78</f>
        <v>167.80810810810812</v>
      </c>
    </row>
    <row r="79" spans="1:13" ht="63.75" customHeight="1">
      <c r="A79" s="74" t="s">
        <v>131</v>
      </c>
      <c r="B79" s="75" t="s">
        <v>276</v>
      </c>
      <c r="C79" s="97"/>
      <c r="D79" s="76">
        <f t="shared" si="10"/>
        <v>0</v>
      </c>
      <c r="E79" s="76">
        <v>0</v>
      </c>
      <c r="F79" s="76" t="s">
        <v>116</v>
      </c>
      <c r="G79" s="76">
        <f>SUM(H79:I79)</f>
        <v>0</v>
      </c>
      <c r="H79" s="76">
        <v>0</v>
      </c>
      <c r="I79" s="76" t="s">
        <v>116</v>
      </c>
      <c r="J79" s="76">
        <f>SUM(K79:L79)</f>
        <v>0</v>
      </c>
      <c r="K79" s="76">
        <v>0</v>
      </c>
      <c r="L79" s="77" t="s">
        <v>116</v>
      </c>
      <c r="M79" s="122"/>
    </row>
    <row r="80" spans="1:13" ht="29.25" customHeight="1">
      <c r="A80" s="89" t="s">
        <v>117</v>
      </c>
      <c r="B80" s="75" t="s">
        <v>277</v>
      </c>
      <c r="C80" s="97"/>
      <c r="D80" s="76">
        <f t="shared" si="10"/>
        <v>23822.2</v>
      </c>
      <c r="E80" s="76">
        <v>23822.2</v>
      </c>
      <c r="F80" s="76" t="s">
        <v>116</v>
      </c>
      <c r="G80" s="76">
        <f>SUM(H80:I80)</f>
        <v>23822.2</v>
      </c>
      <c r="H80" s="76">
        <v>23822.2</v>
      </c>
      <c r="I80" s="76" t="s">
        <v>116</v>
      </c>
      <c r="J80" s="76">
        <f>SUM(K80:L80)</f>
        <v>6004.8</v>
      </c>
      <c r="K80" s="76">
        <v>6004.8</v>
      </c>
      <c r="L80" s="77" t="s">
        <v>116</v>
      </c>
      <c r="M80" s="122">
        <f>J80*100/G80</f>
        <v>25.206739931660383</v>
      </c>
    </row>
    <row r="81" spans="1:13" s="9" customFormat="1" ht="74.25" customHeight="1">
      <c r="A81" s="103" t="s">
        <v>118</v>
      </c>
      <c r="B81" s="92" t="s">
        <v>594</v>
      </c>
      <c r="C81" s="68">
        <v>7421</v>
      </c>
      <c r="D81" s="73">
        <f>SUM(D82:D84)</f>
        <v>50997</v>
      </c>
      <c r="E81" s="73">
        <f>SUM(E82:E84)</f>
        <v>50997</v>
      </c>
      <c r="F81" s="93" t="s">
        <v>116</v>
      </c>
      <c r="G81" s="73">
        <f>SUM(G82:G84)</f>
        <v>50997</v>
      </c>
      <c r="H81" s="73">
        <f>SUM(H82:H84)</f>
        <v>50997</v>
      </c>
      <c r="I81" s="93" t="s">
        <v>116</v>
      </c>
      <c r="J81" s="73">
        <f>SUM(J82:J84)</f>
        <v>35817.578</v>
      </c>
      <c r="K81" s="73">
        <f>SUM(K82:K84)</f>
        <v>35817.578</v>
      </c>
      <c r="L81" s="94" t="s">
        <v>116</v>
      </c>
      <c r="M81" s="122">
        <f>J81*100/G81</f>
        <v>70.23467654960096</v>
      </c>
    </row>
    <row r="82" spans="1:13" ht="140.25">
      <c r="A82" s="74" t="s">
        <v>119</v>
      </c>
      <c r="B82" s="75" t="s">
        <v>275</v>
      </c>
      <c r="C82" s="97"/>
      <c r="D82" s="76">
        <f>SUM(E82:F82)</f>
        <v>0</v>
      </c>
      <c r="E82" s="76">
        <v>0</v>
      </c>
      <c r="F82" s="76" t="s">
        <v>116</v>
      </c>
      <c r="G82" s="76">
        <f>SUM(H82:I82)</f>
        <v>0</v>
      </c>
      <c r="H82" s="76">
        <v>0</v>
      </c>
      <c r="I82" s="76" t="s">
        <v>116</v>
      </c>
      <c r="J82" s="76">
        <f>SUM(K82:L82)</f>
        <v>0</v>
      </c>
      <c r="K82" s="76">
        <v>0</v>
      </c>
      <c r="L82" s="77" t="s">
        <v>116</v>
      </c>
      <c r="M82" s="122"/>
    </row>
    <row r="83" spans="1:13" s="9" customFormat="1" ht="81.75" customHeight="1">
      <c r="A83" s="74" t="s">
        <v>43</v>
      </c>
      <c r="B83" s="75" t="s">
        <v>274</v>
      </c>
      <c r="C83" s="61"/>
      <c r="D83" s="76">
        <f>SUM(E83:F83)</f>
        <v>5997</v>
      </c>
      <c r="E83" s="76">
        <v>5997</v>
      </c>
      <c r="F83" s="76" t="s">
        <v>116</v>
      </c>
      <c r="G83" s="76">
        <f>SUM(H83:I83)</f>
        <v>5997</v>
      </c>
      <c r="H83" s="76">
        <v>5997</v>
      </c>
      <c r="I83" s="76" t="s">
        <v>116</v>
      </c>
      <c r="J83" s="76">
        <f>SUM(K83:L83)</f>
        <v>1058.818</v>
      </c>
      <c r="K83" s="76">
        <v>1058.818</v>
      </c>
      <c r="L83" s="77" t="s">
        <v>116</v>
      </c>
      <c r="M83" s="122">
        <f>J83*100/G83</f>
        <v>17.655794563948643</v>
      </c>
    </row>
    <row r="84" spans="1:13" s="9" customFormat="1" ht="81" customHeight="1">
      <c r="A84" s="89" t="s">
        <v>0</v>
      </c>
      <c r="B84" s="75" t="s">
        <v>273</v>
      </c>
      <c r="C84" s="61"/>
      <c r="D84" s="76">
        <f>SUM(E84:F84)</f>
        <v>45000</v>
      </c>
      <c r="E84" s="76">
        <v>45000</v>
      </c>
      <c r="F84" s="76" t="s">
        <v>116</v>
      </c>
      <c r="G84" s="76">
        <f>SUM(H84:I84)</f>
        <v>45000</v>
      </c>
      <c r="H84" s="76">
        <v>45000</v>
      </c>
      <c r="I84" s="76" t="s">
        <v>116</v>
      </c>
      <c r="J84" s="76">
        <f>SUM(K84:L84)</f>
        <v>34758.76</v>
      </c>
      <c r="K84" s="76">
        <v>34758.76</v>
      </c>
      <c r="L84" s="77" t="s">
        <v>116</v>
      </c>
      <c r="M84" s="122">
        <f>J84*100/G84</f>
        <v>77.24168888888889</v>
      </c>
    </row>
    <row r="85" spans="1:13" s="9" customFormat="1" ht="47.25" customHeight="1">
      <c r="A85" s="103" t="s">
        <v>132</v>
      </c>
      <c r="B85" s="104" t="s">
        <v>595</v>
      </c>
      <c r="C85" s="68">
        <v>7422</v>
      </c>
      <c r="D85" s="64">
        <f>SUM(D86,D107,D108)</f>
        <v>457391</v>
      </c>
      <c r="E85" s="64">
        <f>SUM(E86,E107,E108)</f>
        <v>457391</v>
      </c>
      <c r="F85" s="93" t="s">
        <v>116</v>
      </c>
      <c r="G85" s="64">
        <f>SUM(G86,G107,G108)</f>
        <v>457391</v>
      </c>
      <c r="H85" s="64">
        <f>SUM(H86,H107,H108)</f>
        <v>457391</v>
      </c>
      <c r="I85" s="93" t="s">
        <v>116</v>
      </c>
      <c r="J85" s="64">
        <f>SUM(J86,J107,J108)</f>
        <v>64288.293999999994</v>
      </c>
      <c r="K85" s="64">
        <f>SUM(K86,K107,K108)</f>
        <v>64288.293999999994</v>
      </c>
      <c r="L85" s="94" t="s">
        <v>116</v>
      </c>
      <c r="M85" s="122">
        <f>J85*100/G85</f>
        <v>14.055434846772235</v>
      </c>
    </row>
    <row r="86" spans="1:13" s="9" customFormat="1" ht="82.5" customHeight="1">
      <c r="A86" s="74" t="s">
        <v>133</v>
      </c>
      <c r="B86" s="105" t="s">
        <v>260</v>
      </c>
      <c r="C86" s="92"/>
      <c r="D86" s="106">
        <f>SUM(D87:D106)</f>
        <v>446391</v>
      </c>
      <c r="E86" s="106">
        <f>SUM(E87:E106)</f>
        <v>446391</v>
      </c>
      <c r="F86" s="76" t="s">
        <v>116</v>
      </c>
      <c r="G86" s="106">
        <f>SUM(G87:G106)</f>
        <v>446391</v>
      </c>
      <c r="H86" s="106">
        <f>SUM(H87:H106)</f>
        <v>446391</v>
      </c>
      <c r="I86" s="76" t="s">
        <v>116</v>
      </c>
      <c r="J86" s="106">
        <f>SUM(J87:J106)</f>
        <v>54875.102999999996</v>
      </c>
      <c r="K86" s="106">
        <f>SUM(K87:K106)</f>
        <v>54875.102999999996</v>
      </c>
      <c r="L86" s="77" t="s">
        <v>116</v>
      </c>
      <c r="M86" s="122">
        <f>J86*100/G86</f>
        <v>12.293057655732307</v>
      </c>
    </row>
    <row r="87" spans="1:13" s="9" customFormat="1" ht="82.5" customHeight="1">
      <c r="A87" s="107" t="s">
        <v>167</v>
      </c>
      <c r="B87" s="75" t="s">
        <v>259</v>
      </c>
      <c r="C87" s="104"/>
      <c r="D87" s="76">
        <f>SUM(E87:F87)</f>
        <v>2200</v>
      </c>
      <c r="E87" s="106">
        <v>2200</v>
      </c>
      <c r="F87" s="76" t="s">
        <v>116</v>
      </c>
      <c r="G87" s="76">
        <f aca="true" t="shared" si="11" ref="G87:G108">SUM(H87:I87)</f>
        <v>2200</v>
      </c>
      <c r="H87" s="106">
        <v>2200</v>
      </c>
      <c r="I87" s="76" t="s">
        <v>116</v>
      </c>
      <c r="J87" s="76">
        <f>SUM(K87:L87)</f>
        <v>500</v>
      </c>
      <c r="K87" s="106">
        <v>500</v>
      </c>
      <c r="L87" s="77" t="s">
        <v>116</v>
      </c>
      <c r="M87" s="122">
        <f>J87*100/G87</f>
        <v>22.727272727272727</v>
      </c>
    </row>
    <row r="88" spans="1:13" s="9" customFormat="1" ht="129" customHeight="1">
      <c r="A88" s="107" t="s">
        <v>168</v>
      </c>
      <c r="B88" s="75" t="s">
        <v>258</v>
      </c>
      <c r="C88" s="104"/>
      <c r="D88" s="76">
        <f>SUM(E88:F88)</f>
        <v>0</v>
      </c>
      <c r="E88" s="106">
        <v>0</v>
      </c>
      <c r="F88" s="76" t="s">
        <v>116</v>
      </c>
      <c r="G88" s="76">
        <f t="shared" si="11"/>
        <v>0</v>
      </c>
      <c r="H88" s="106">
        <v>0</v>
      </c>
      <c r="I88" s="76" t="s">
        <v>116</v>
      </c>
      <c r="J88" s="76">
        <f aca="true" t="shared" si="12" ref="J88:J106">SUM(K88:L88)</f>
        <v>0</v>
      </c>
      <c r="K88" s="106">
        <v>0</v>
      </c>
      <c r="L88" s="77" t="s">
        <v>116</v>
      </c>
      <c r="M88" s="122"/>
    </row>
    <row r="89" spans="1:13" s="9" customFormat="1" ht="64.5" customHeight="1">
      <c r="A89" s="107" t="s">
        <v>169</v>
      </c>
      <c r="B89" s="75" t="s">
        <v>257</v>
      </c>
      <c r="C89" s="104"/>
      <c r="D89" s="76">
        <f>SUM(E89:F89)</f>
        <v>1500</v>
      </c>
      <c r="E89" s="106">
        <v>1500</v>
      </c>
      <c r="F89" s="76" t="s">
        <v>116</v>
      </c>
      <c r="G89" s="76">
        <f t="shared" si="11"/>
        <v>1500</v>
      </c>
      <c r="H89" s="106">
        <v>1500</v>
      </c>
      <c r="I89" s="76" t="s">
        <v>116</v>
      </c>
      <c r="J89" s="76">
        <f t="shared" si="12"/>
        <v>390</v>
      </c>
      <c r="K89" s="106">
        <v>390</v>
      </c>
      <c r="L89" s="77" t="s">
        <v>116</v>
      </c>
      <c r="M89" s="122">
        <f>J89*100/G89</f>
        <v>26</v>
      </c>
    </row>
    <row r="90" spans="1:13" s="9" customFormat="1" ht="75" customHeight="1">
      <c r="A90" s="107" t="s">
        <v>170</v>
      </c>
      <c r="B90" s="75" t="s">
        <v>256</v>
      </c>
      <c r="C90" s="104"/>
      <c r="D90" s="76">
        <f>SUM(E90:F90)</f>
        <v>0</v>
      </c>
      <c r="E90" s="106">
        <v>0</v>
      </c>
      <c r="F90" s="76" t="s">
        <v>116</v>
      </c>
      <c r="G90" s="76">
        <f t="shared" si="11"/>
        <v>0</v>
      </c>
      <c r="H90" s="106">
        <v>0</v>
      </c>
      <c r="I90" s="76" t="s">
        <v>116</v>
      </c>
      <c r="J90" s="76">
        <f t="shared" si="12"/>
        <v>0</v>
      </c>
      <c r="K90" s="106">
        <v>0</v>
      </c>
      <c r="L90" s="77" t="s">
        <v>116</v>
      </c>
      <c r="M90" s="122"/>
    </row>
    <row r="91" spans="1:13" s="9" customFormat="1" ht="34.5" customHeight="1">
      <c r="A91" s="107" t="s">
        <v>171</v>
      </c>
      <c r="B91" s="75" t="s">
        <v>255</v>
      </c>
      <c r="C91" s="104"/>
      <c r="D91" s="76">
        <f aca="true" t="shared" si="13" ref="D91:D108">SUM(E91:F91)</f>
        <v>4000</v>
      </c>
      <c r="E91" s="106">
        <v>4000</v>
      </c>
      <c r="F91" s="76" t="s">
        <v>116</v>
      </c>
      <c r="G91" s="76">
        <f t="shared" si="11"/>
        <v>4000</v>
      </c>
      <c r="H91" s="106">
        <v>4000</v>
      </c>
      <c r="I91" s="76" t="s">
        <v>116</v>
      </c>
      <c r="J91" s="76">
        <f t="shared" si="12"/>
        <v>192</v>
      </c>
      <c r="K91" s="106">
        <v>192</v>
      </c>
      <c r="L91" s="77" t="s">
        <v>116</v>
      </c>
      <c r="M91" s="122">
        <f>J91*100/G91</f>
        <v>4.8</v>
      </c>
    </row>
    <row r="92" spans="1:13" s="9" customFormat="1" ht="33.75" customHeight="1">
      <c r="A92" s="107" t="s">
        <v>172</v>
      </c>
      <c r="B92" s="75" t="s">
        <v>254</v>
      </c>
      <c r="C92" s="104"/>
      <c r="D92" s="76">
        <f t="shared" si="13"/>
        <v>0</v>
      </c>
      <c r="E92" s="106">
        <v>0</v>
      </c>
      <c r="F92" s="76" t="s">
        <v>116</v>
      </c>
      <c r="G92" s="76">
        <f t="shared" si="11"/>
        <v>0</v>
      </c>
      <c r="H92" s="106">
        <v>0</v>
      </c>
      <c r="I92" s="76" t="s">
        <v>116</v>
      </c>
      <c r="J92" s="76">
        <f t="shared" si="12"/>
        <v>0</v>
      </c>
      <c r="K92" s="106">
        <v>0</v>
      </c>
      <c r="L92" s="77" t="s">
        <v>116</v>
      </c>
      <c r="M92" s="122"/>
    </row>
    <row r="93" spans="1:13" s="9" customFormat="1" ht="51">
      <c r="A93" s="107" t="s">
        <v>173</v>
      </c>
      <c r="B93" s="75" t="s">
        <v>253</v>
      </c>
      <c r="C93" s="104"/>
      <c r="D93" s="76">
        <f t="shared" si="13"/>
        <v>147000</v>
      </c>
      <c r="E93" s="106">
        <v>147000</v>
      </c>
      <c r="F93" s="76" t="s">
        <v>116</v>
      </c>
      <c r="G93" s="76">
        <f t="shared" si="11"/>
        <v>147000</v>
      </c>
      <c r="H93" s="106">
        <v>147000</v>
      </c>
      <c r="I93" s="76" t="s">
        <v>116</v>
      </c>
      <c r="J93" s="76">
        <f t="shared" si="12"/>
        <v>27007.668</v>
      </c>
      <c r="K93" s="106">
        <v>27007.668</v>
      </c>
      <c r="L93" s="77" t="s">
        <v>116</v>
      </c>
      <c r="M93" s="122">
        <f>J93*100/G93</f>
        <v>18.372563265306123</v>
      </c>
    </row>
    <row r="94" spans="1:13" s="9" customFormat="1" ht="98.25" customHeight="1">
      <c r="A94" s="107" t="s">
        <v>174</v>
      </c>
      <c r="B94" s="75" t="s">
        <v>252</v>
      </c>
      <c r="C94" s="104"/>
      <c r="D94" s="76">
        <f t="shared" si="13"/>
        <v>0</v>
      </c>
      <c r="E94" s="106">
        <v>0</v>
      </c>
      <c r="F94" s="76" t="s">
        <v>116</v>
      </c>
      <c r="G94" s="76">
        <f t="shared" si="11"/>
        <v>0</v>
      </c>
      <c r="H94" s="106">
        <v>0</v>
      </c>
      <c r="I94" s="76" t="s">
        <v>116</v>
      </c>
      <c r="J94" s="76">
        <f t="shared" si="12"/>
        <v>0</v>
      </c>
      <c r="K94" s="106">
        <v>0</v>
      </c>
      <c r="L94" s="77" t="s">
        <v>116</v>
      </c>
      <c r="M94" s="122"/>
    </row>
    <row r="95" spans="1:13" s="9" customFormat="1" ht="18.75" customHeight="1">
      <c r="A95" s="107" t="s">
        <v>175</v>
      </c>
      <c r="B95" s="75" t="s">
        <v>251</v>
      </c>
      <c r="C95" s="104"/>
      <c r="D95" s="76">
        <f t="shared" si="13"/>
        <v>0</v>
      </c>
      <c r="E95" s="106">
        <v>0</v>
      </c>
      <c r="F95" s="76" t="s">
        <v>116</v>
      </c>
      <c r="G95" s="76">
        <f t="shared" si="11"/>
        <v>0</v>
      </c>
      <c r="H95" s="106">
        <v>0</v>
      </c>
      <c r="I95" s="76" t="s">
        <v>116</v>
      </c>
      <c r="J95" s="76">
        <f t="shared" si="12"/>
        <v>0</v>
      </c>
      <c r="K95" s="106">
        <v>0</v>
      </c>
      <c r="L95" s="77" t="s">
        <v>116</v>
      </c>
      <c r="M95" s="122"/>
    </row>
    <row r="96" spans="1:13" s="9" customFormat="1" ht="63.75">
      <c r="A96" s="107" t="s">
        <v>176</v>
      </c>
      <c r="B96" s="75" t="s">
        <v>250</v>
      </c>
      <c r="C96" s="104"/>
      <c r="D96" s="76">
        <f t="shared" si="13"/>
        <v>0</v>
      </c>
      <c r="E96" s="106">
        <v>0</v>
      </c>
      <c r="F96" s="76" t="s">
        <v>116</v>
      </c>
      <c r="G96" s="76">
        <f t="shared" si="11"/>
        <v>0</v>
      </c>
      <c r="H96" s="106">
        <v>0</v>
      </c>
      <c r="I96" s="76" t="s">
        <v>116</v>
      </c>
      <c r="J96" s="76">
        <f t="shared" si="12"/>
        <v>0</v>
      </c>
      <c r="K96" s="106">
        <v>0</v>
      </c>
      <c r="L96" s="77" t="s">
        <v>116</v>
      </c>
      <c r="M96" s="122"/>
    </row>
    <row r="97" spans="1:13" s="9" customFormat="1" ht="144" customHeight="1">
      <c r="A97" s="107" t="s">
        <v>177</v>
      </c>
      <c r="B97" s="75" t="s">
        <v>249</v>
      </c>
      <c r="C97" s="104"/>
      <c r="D97" s="76">
        <f t="shared" si="13"/>
        <v>0</v>
      </c>
      <c r="E97" s="106">
        <v>0</v>
      </c>
      <c r="F97" s="76" t="s">
        <v>116</v>
      </c>
      <c r="G97" s="76">
        <f t="shared" si="11"/>
        <v>0</v>
      </c>
      <c r="H97" s="106">
        <v>0</v>
      </c>
      <c r="I97" s="76" t="s">
        <v>116</v>
      </c>
      <c r="J97" s="76">
        <f t="shared" si="12"/>
        <v>0</v>
      </c>
      <c r="K97" s="106">
        <v>0</v>
      </c>
      <c r="L97" s="77" t="s">
        <v>116</v>
      </c>
      <c r="M97" s="122"/>
    </row>
    <row r="98" spans="1:13" s="9" customFormat="1" ht="51" customHeight="1">
      <c r="A98" s="107" t="s">
        <v>178</v>
      </c>
      <c r="B98" s="75" t="s">
        <v>248</v>
      </c>
      <c r="C98" s="104"/>
      <c r="D98" s="76">
        <f t="shared" si="13"/>
        <v>0</v>
      </c>
      <c r="E98" s="106">
        <v>0</v>
      </c>
      <c r="F98" s="76" t="s">
        <v>116</v>
      </c>
      <c r="G98" s="76">
        <f t="shared" si="11"/>
        <v>0</v>
      </c>
      <c r="H98" s="106">
        <v>0</v>
      </c>
      <c r="I98" s="76" t="s">
        <v>116</v>
      </c>
      <c r="J98" s="76">
        <f t="shared" si="12"/>
        <v>0</v>
      </c>
      <c r="K98" s="106">
        <v>0</v>
      </c>
      <c r="L98" s="77" t="s">
        <v>116</v>
      </c>
      <c r="M98" s="122"/>
    </row>
    <row r="99" spans="1:13" s="9" customFormat="1" ht="38.25">
      <c r="A99" s="107" t="s">
        <v>179</v>
      </c>
      <c r="B99" s="75" t="s">
        <v>247</v>
      </c>
      <c r="C99" s="104"/>
      <c r="D99" s="76">
        <f t="shared" si="13"/>
        <v>223151</v>
      </c>
      <c r="E99" s="106">
        <v>223151</v>
      </c>
      <c r="F99" s="76" t="s">
        <v>116</v>
      </c>
      <c r="G99" s="76">
        <f t="shared" si="11"/>
        <v>223151</v>
      </c>
      <c r="H99" s="106">
        <v>223151</v>
      </c>
      <c r="I99" s="76" t="s">
        <v>116</v>
      </c>
      <c r="J99" s="76">
        <f t="shared" si="12"/>
        <v>19304.52</v>
      </c>
      <c r="K99" s="106">
        <v>19304.52</v>
      </c>
      <c r="L99" s="77" t="s">
        <v>116</v>
      </c>
      <c r="M99" s="122">
        <f>J99*100/G99</f>
        <v>8.650877656833265</v>
      </c>
    </row>
    <row r="100" spans="1:13" s="9" customFormat="1" ht="86.25" customHeight="1">
      <c r="A100" s="107" t="s">
        <v>180</v>
      </c>
      <c r="B100" s="75" t="s">
        <v>246</v>
      </c>
      <c r="C100" s="104"/>
      <c r="D100" s="76">
        <f t="shared" si="13"/>
        <v>64440</v>
      </c>
      <c r="E100" s="106">
        <v>64440</v>
      </c>
      <c r="F100" s="76" t="s">
        <v>116</v>
      </c>
      <c r="G100" s="76">
        <f t="shared" si="11"/>
        <v>64440</v>
      </c>
      <c r="H100" s="106">
        <v>64440</v>
      </c>
      <c r="I100" s="76" t="s">
        <v>116</v>
      </c>
      <c r="J100" s="76">
        <f t="shared" si="12"/>
        <v>6158.6</v>
      </c>
      <c r="K100" s="106">
        <v>6158.6</v>
      </c>
      <c r="L100" s="77" t="s">
        <v>116</v>
      </c>
      <c r="M100" s="122">
        <f>J100*100/G100</f>
        <v>9.557107386716325</v>
      </c>
    </row>
    <row r="101" spans="1:13" s="9" customFormat="1" ht="128.25" customHeight="1">
      <c r="A101" s="107" t="s">
        <v>181</v>
      </c>
      <c r="B101" s="75" t="s">
        <v>245</v>
      </c>
      <c r="C101" s="104"/>
      <c r="D101" s="76">
        <f t="shared" si="13"/>
        <v>0</v>
      </c>
      <c r="E101" s="106">
        <v>0</v>
      </c>
      <c r="F101" s="76" t="s">
        <v>116</v>
      </c>
      <c r="G101" s="76">
        <f t="shared" si="11"/>
        <v>0</v>
      </c>
      <c r="H101" s="106">
        <v>0</v>
      </c>
      <c r="I101" s="76" t="s">
        <v>116</v>
      </c>
      <c r="J101" s="76">
        <f t="shared" si="12"/>
        <v>0</v>
      </c>
      <c r="K101" s="106">
        <v>0</v>
      </c>
      <c r="L101" s="77" t="s">
        <v>116</v>
      </c>
      <c r="M101" s="122"/>
    </row>
    <row r="102" spans="1:13" s="9" customFormat="1" ht="76.5" customHeight="1">
      <c r="A102" s="107" t="s">
        <v>182</v>
      </c>
      <c r="B102" s="75" t="s">
        <v>244</v>
      </c>
      <c r="C102" s="104"/>
      <c r="D102" s="76">
        <f t="shared" si="13"/>
        <v>0</v>
      </c>
      <c r="E102" s="106">
        <v>0</v>
      </c>
      <c r="F102" s="76" t="s">
        <v>116</v>
      </c>
      <c r="G102" s="76">
        <f t="shared" si="11"/>
        <v>0</v>
      </c>
      <c r="H102" s="106">
        <v>0</v>
      </c>
      <c r="I102" s="76" t="s">
        <v>116</v>
      </c>
      <c r="J102" s="76">
        <f t="shared" si="12"/>
        <v>0</v>
      </c>
      <c r="K102" s="106">
        <v>0</v>
      </c>
      <c r="L102" s="77" t="s">
        <v>116</v>
      </c>
      <c r="M102" s="122"/>
    </row>
    <row r="103" spans="1:13" s="9" customFormat="1" ht="132.75" customHeight="1">
      <c r="A103" s="107" t="s">
        <v>183</v>
      </c>
      <c r="B103" s="75" t="s">
        <v>243</v>
      </c>
      <c r="C103" s="104"/>
      <c r="D103" s="76">
        <f t="shared" si="13"/>
        <v>0</v>
      </c>
      <c r="E103" s="106">
        <v>0</v>
      </c>
      <c r="F103" s="76" t="s">
        <v>116</v>
      </c>
      <c r="G103" s="76">
        <f t="shared" si="11"/>
        <v>0</v>
      </c>
      <c r="H103" s="106">
        <v>0</v>
      </c>
      <c r="I103" s="76" t="s">
        <v>116</v>
      </c>
      <c r="J103" s="76">
        <f t="shared" si="12"/>
        <v>0</v>
      </c>
      <c r="K103" s="106">
        <v>0</v>
      </c>
      <c r="L103" s="77" t="s">
        <v>116</v>
      </c>
      <c r="M103" s="122"/>
    </row>
    <row r="104" spans="1:13" s="9" customFormat="1" ht="32.25" customHeight="1">
      <c r="A104" s="107" t="s">
        <v>184</v>
      </c>
      <c r="B104" s="75" t="s">
        <v>242</v>
      </c>
      <c r="C104" s="104"/>
      <c r="D104" s="76">
        <f t="shared" si="13"/>
        <v>0</v>
      </c>
      <c r="E104" s="106">
        <v>0</v>
      </c>
      <c r="F104" s="76" t="s">
        <v>116</v>
      </c>
      <c r="G104" s="76">
        <f t="shared" si="11"/>
        <v>0</v>
      </c>
      <c r="H104" s="106">
        <v>0</v>
      </c>
      <c r="I104" s="76" t="s">
        <v>116</v>
      </c>
      <c r="J104" s="76">
        <f t="shared" si="12"/>
        <v>0</v>
      </c>
      <c r="K104" s="106">
        <v>0</v>
      </c>
      <c r="L104" s="77" t="s">
        <v>116</v>
      </c>
      <c r="M104" s="122"/>
    </row>
    <row r="105" spans="1:13" s="9" customFormat="1" ht="34.5" customHeight="1">
      <c r="A105" s="107" t="s">
        <v>185</v>
      </c>
      <c r="B105" s="75" t="s">
        <v>241</v>
      </c>
      <c r="C105" s="104"/>
      <c r="D105" s="76">
        <f t="shared" si="13"/>
        <v>2600</v>
      </c>
      <c r="E105" s="106">
        <v>2600</v>
      </c>
      <c r="F105" s="76" t="s">
        <v>116</v>
      </c>
      <c r="G105" s="76">
        <f t="shared" si="11"/>
        <v>2600</v>
      </c>
      <c r="H105" s="106">
        <v>2600</v>
      </c>
      <c r="I105" s="76" t="s">
        <v>116</v>
      </c>
      <c r="J105" s="76">
        <f t="shared" si="12"/>
        <v>1.2</v>
      </c>
      <c r="K105" s="106">
        <v>1.2</v>
      </c>
      <c r="L105" s="77" t="s">
        <v>116</v>
      </c>
      <c r="M105" s="122">
        <f>J105*100/G105</f>
        <v>0.046153846153846156</v>
      </c>
    </row>
    <row r="106" spans="1:13" s="9" customFormat="1" ht="24" customHeight="1">
      <c r="A106" s="107" t="s">
        <v>186</v>
      </c>
      <c r="B106" s="75" t="s">
        <v>240</v>
      </c>
      <c r="C106" s="104"/>
      <c r="D106" s="76">
        <f t="shared" si="13"/>
        <v>1500</v>
      </c>
      <c r="E106" s="106">
        <v>1500</v>
      </c>
      <c r="F106" s="76" t="s">
        <v>116</v>
      </c>
      <c r="G106" s="76">
        <f t="shared" si="11"/>
        <v>1500</v>
      </c>
      <c r="H106" s="106">
        <v>1500</v>
      </c>
      <c r="I106" s="76" t="s">
        <v>116</v>
      </c>
      <c r="J106" s="76">
        <f t="shared" si="12"/>
        <v>1321.115</v>
      </c>
      <c r="K106" s="106">
        <v>1321.115</v>
      </c>
      <c r="L106" s="77" t="s">
        <v>116</v>
      </c>
      <c r="M106" s="122">
        <f>J106*100/G106</f>
        <v>88.07433333333333</v>
      </c>
    </row>
    <row r="107" spans="1:13" ht="51">
      <c r="A107" s="74" t="s">
        <v>134</v>
      </c>
      <c r="B107" s="75" t="s">
        <v>239</v>
      </c>
      <c r="C107" s="61"/>
      <c r="D107" s="76">
        <f t="shared" si="13"/>
        <v>11000</v>
      </c>
      <c r="E107" s="106">
        <v>11000</v>
      </c>
      <c r="F107" s="76" t="s">
        <v>116</v>
      </c>
      <c r="G107" s="76">
        <f t="shared" si="11"/>
        <v>11000</v>
      </c>
      <c r="H107" s="106">
        <v>11000</v>
      </c>
      <c r="I107" s="76" t="s">
        <v>116</v>
      </c>
      <c r="J107" s="76">
        <f>SUM(K107:L107)</f>
        <v>9413.191</v>
      </c>
      <c r="K107" s="106">
        <v>9413.191</v>
      </c>
      <c r="L107" s="77" t="s">
        <v>116</v>
      </c>
      <c r="M107" s="122">
        <f>J107*100/G107</f>
        <v>85.57446363636365</v>
      </c>
    </row>
    <row r="108" spans="1:13" ht="33" customHeight="1">
      <c r="A108" s="74" t="s">
        <v>187</v>
      </c>
      <c r="B108" s="80" t="s">
        <v>238</v>
      </c>
      <c r="C108" s="61"/>
      <c r="D108" s="76">
        <f t="shared" si="13"/>
        <v>0</v>
      </c>
      <c r="E108" s="106">
        <v>0</v>
      </c>
      <c r="F108" s="76" t="s">
        <v>116</v>
      </c>
      <c r="G108" s="76">
        <f t="shared" si="11"/>
        <v>0</v>
      </c>
      <c r="H108" s="106">
        <v>0</v>
      </c>
      <c r="I108" s="76" t="s">
        <v>116</v>
      </c>
      <c r="J108" s="76">
        <f>SUM(K108:L108)</f>
        <v>0</v>
      </c>
      <c r="K108" s="106">
        <v>0</v>
      </c>
      <c r="L108" s="77" t="s">
        <v>116</v>
      </c>
      <c r="M108" s="122"/>
    </row>
    <row r="109" spans="1:13" ht="59.25" customHeight="1">
      <c r="A109" s="91" t="s">
        <v>135</v>
      </c>
      <c r="B109" s="101" t="s">
        <v>596</v>
      </c>
      <c r="C109" s="68">
        <v>7431</v>
      </c>
      <c r="D109" s="108">
        <f>SUM(D110:D111)</f>
        <v>7000</v>
      </c>
      <c r="E109" s="108">
        <f>SUM(E110:E111)</f>
        <v>7000</v>
      </c>
      <c r="F109" s="109" t="s">
        <v>116</v>
      </c>
      <c r="G109" s="108">
        <f>SUM(G110:G111)</f>
        <v>7000</v>
      </c>
      <c r="H109" s="108">
        <f>SUM(H110:H111)</f>
        <v>7000</v>
      </c>
      <c r="I109" s="109" t="s">
        <v>116</v>
      </c>
      <c r="J109" s="108">
        <f>SUM(J110:J111)</f>
        <v>15</v>
      </c>
      <c r="K109" s="108">
        <f>SUM(K110:K111)</f>
        <v>15</v>
      </c>
      <c r="L109" s="110" t="s">
        <v>116</v>
      </c>
      <c r="M109" s="122">
        <f>J109*100/G109</f>
        <v>0.21428571428571427</v>
      </c>
    </row>
    <row r="110" spans="1:13" s="9" customFormat="1" ht="61.5" customHeight="1">
      <c r="A110" s="74" t="s">
        <v>530</v>
      </c>
      <c r="B110" s="75" t="s">
        <v>531</v>
      </c>
      <c r="C110" s="97"/>
      <c r="D110" s="76">
        <f>SUM(E110:F110)</f>
        <v>7000</v>
      </c>
      <c r="E110" s="76">
        <v>7000</v>
      </c>
      <c r="F110" s="76" t="s">
        <v>116</v>
      </c>
      <c r="G110" s="76">
        <f>SUM(H110:I110)</f>
        <v>7000</v>
      </c>
      <c r="H110" s="76">
        <v>7000</v>
      </c>
      <c r="I110" s="76" t="s">
        <v>116</v>
      </c>
      <c r="J110" s="76">
        <f>SUM(K110:L110)</f>
        <v>15</v>
      </c>
      <c r="K110" s="76">
        <v>15</v>
      </c>
      <c r="L110" s="77" t="s">
        <v>116</v>
      </c>
      <c r="M110" s="122">
        <f>J110*100/G110</f>
        <v>0.21428571428571427</v>
      </c>
    </row>
    <row r="111" spans="1:13" s="9" customFormat="1" ht="49.5" customHeight="1">
      <c r="A111" s="111" t="s">
        <v>136</v>
      </c>
      <c r="B111" s="75" t="s">
        <v>237</v>
      </c>
      <c r="C111" s="97"/>
      <c r="D111" s="76">
        <f>SUM(E111:F111)</f>
        <v>0</v>
      </c>
      <c r="E111" s="76">
        <v>0</v>
      </c>
      <c r="F111" s="76" t="s">
        <v>116</v>
      </c>
      <c r="G111" s="76">
        <f>SUM(H111:I111)</f>
        <v>0</v>
      </c>
      <c r="H111" s="76">
        <v>0</v>
      </c>
      <c r="I111" s="76" t="s">
        <v>116</v>
      </c>
      <c r="J111" s="76">
        <f>SUM(K111:L111)</f>
        <v>0</v>
      </c>
      <c r="K111" s="76">
        <v>0</v>
      </c>
      <c r="L111" s="77" t="s">
        <v>116</v>
      </c>
      <c r="M111" s="122"/>
    </row>
    <row r="112" spans="1:13" s="9" customFormat="1" ht="41.25" customHeight="1">
      <c r="A112" s="62" t="s">
        <v>137</v>
      </c>
      <c r="B112" s="71" t="s">
        <v>597</v>
      </c>
      <c r="C112" s="72">
        <v>7441</v>
      </c>
      <c r="D112" s="73">
        <f>SUM(D113:D114)</f>
        <v>0</v>
      </c>
      <c r="E112" s="73">
        <f>SUM(E113:E114)</f>
        <v>0</v>
      </c>
      <c r="F112" s="69" t="s">
        <v>116</v>
      </c>
      <c r="G112" s="73">
        <f>SUM(G113:G114)</f>
        <v>0</v>
      </c>
      <c r="H112" s="73">
        <f>SUM(H113:H114)</f>
        <v>0</v>
      </c>
      <c r="I112" s="69" t="s">
        <v>116</v>
      </c>
      <c r="J112" s="73">
        <f>SUM(J113:J114)</f>
        <v>0</v>
      </c>
      <c r="K112" s="73">
        <f>SUM(K113:K114)</f>
        <v>0</v>
      </c>
      <c r="L112" s="70" t="s">
        <v>116</v>
      </c>
      <c r="M112" s="122"/>
    </row>
    <row r="113" spans="1:13" s="9" customFormat="1" ht="113.25" customHeight="1">
      <c r="A113" s="112" t="s">
        <v>138</v>
      </c>
      <c r="B113" s="75" t="s">
        <v>236</v>
      </c>
      <c r="C113" s="97"/>
      <c r="D113" s="76">
        <f>SUM(E113:F113)</f>
        <v>0</v>
      </c>
      <c r="E113" s="84">
        <v>0</v>
      </c>
      <c r="F113" s="76" t="s">
        <v>116</v>
      </c>
      <c r="G113" s="76">
        <f>SUM(H113:I113)</f>
        <v>0</v>
      </c>
      <c r="H113" s="84">
        <v>0</v>
      </c>
      <c r="I113" s="76" t="s">
        <v>116</v>
      </c>
      <c r="J113" s="76">
        <f>SUM(K113:L113)</f>
        <v>0</v>
      </c>
      <c r="K113" s="84">
        <v>0</v>
      </c>
      <c r="L113" s="77" t="s">
        <v>116</v>
      </c>
      <c r="M113" s="122"/>
    </row>
    <row r="114" spans="1:13" s="9" customFormat="1" ht="114" customHeight="1">
      <c r="A114" s="89" t="s">
        <v>1</v>
      </c>
      <c r="B114" s="75" t="s">
        <v>235</v>
      </c>
      <c r="C114" s="113"/>
      <c r="D114" s="76">
        <f>SUM(E114:F114)</f>
        <v>0</v>
      </c>
      <c r="E114" s="84">
        <v>0</v>
      </c>
      <c r="F114" s="76" t="s">
        <v>116</v>
      </c>
      <c r="G114" s="76">
        <f>SUM(H114:I114)</f>
        <v>0</v>
      </c>
      <c r="H114" s="84">
        <v>0</v>
      </c>
      <c r="I114" s="76" t="s">
        <v>116</v>
      </c>
      <c r="J114" s="76">
        <f>SUM(K114:L114)</f>
        <v>0</v>
      </c>
      <c r="K114" s="84">
        <v>0</v>
      </c>
      <c r="L114" s="77" t="s">
        <v>116</v>
      </c>
      <c r="M114" s="122"/>
    </row>
    <row r="115" spans="1:13" s="9" customFormat="1" ht="49.5" customHeight="1">
      <c r="A115" s="62" t="s">
        <v>139</v>
      </c>
      <c r="B115" s="71" t="s">
        <v>598</v>
      </c>
      <c r="C115" s="72">
        <v>7442</v>
      </c>
      <c r="D115" s="73">
        <f>SUM(D116:D117)</f>
        <v>0</v>
      </c>
      <c r="E115" s="69" t="s">
        <v>116</v>
      </c>
      <c r="F115" s="73">
        <f>SUM(F116:F117)</f>
        <v>0</v>
      </c>
      <c r="G115" s="73">
        <f>SUM(G116:G117)</f>
        <v>0</v>
      </c>
      <c r="H115" s="69" t="s">
        <v>116</v>
      </c>
      <c r="I115" s="73">
        <f>SUM(I116:I117)</f>
        <v>0</v>
      </c>
      <c r="J115" s="73">
        <f>SUM(J116:J117)</f>
        <v>0</v>
      </c>
      <c r="K115" s="69" t="s">
        <v>116</v>
      </c>
      <c r="L115" s="96">
        <f>SUM(L116:L117)</f>
        <v>0</v>
      </c>
      <c r="M115" s="122"/>
    </row>
    <row r="116" spans="1:13" ht="125.25" customHeight="1">
      <c r="A116" s="74" t="s">
        <v>140</v>
      </c>
      <c r="B116" s="114" t="s">
        <v>234</v>
      </c>
      <c r="C116" s="97"/>
      <c r="D116" s="76">
        <f>SUM(E116:F116)</f>
        <v>0</v>
      </c>
      <c r="E116" s="76" t="s">
        <v>116</v>
      </c>
      <c r="F116" s="76">
        <v>0</v>
      </c>
      <c r="G116" s="76">
        <f>SUM(H116:I116)</f>
        <v>0</v>
      </c>
      <c r="H116" s="76" t="s">
        <v>116</v>
      </c>
      <c r="I116" s="76">
        <v>0</v>
      </c>
      <c r="J116" s="76">
        <f>SUM(K116:L116)</f>
        <v>0</v>
      </c>
      <c r="K116" s="76" t="s">
        <v>116</v>
      </c>
      <c r="L116" s="77">
        <v>0</v>
      </c>
      <c r="M116" s="122"/>
    </row>
    <row r="117" spans="1:13" s="9" customFormat="1" ht="132.75" customHeight="1">
      <c r="A117" s="74" t="s">
        <v>141</v>
      </c>
      <c r="B117" s="80" t="s">
        <v>233</v>
      </c>
      <c r="C117" s="97"/>
      <c r="D117" s="76">
        <f>SUM(E117:F117)</f>
        <v>0</v>
      </c>
      <c r="E117" s="76" t="s">
        <v>116</v>
      </c>
      <c r="F117" s="76">
        <v>0</v>
      </c>
      <c r="G117" s="76">
        <f>SUM(H117:I117)</f>
        <v>0</v>
      </c>
      <c r="H117" s="76" t="s">
        <v>116</v>
      </c>
      <c r="I117" s="76">
        <v>0</v>
      </c>
      <c r="J117" s="76">
        <f>SUM(K117:L117)</f>
        <v>0</v>
      </c>
      <c r="K117" s="76" t="s">
        <v>116</v>
      </c>
      <c r="L117" s="77">
        <v>0</v>
      </c>
      <c r="M117" s="122"/>
    </row>
    <row r="118" spans="1:13" s="9" customFormat="1" ht="42" customHeight="1">
      <c r="A118" s="115" t="s">
        <v>44</v>
      </c>
      <c r="B118" s="71" t="s">
        <v>599</v>
      </c>
      <c r="C118" s="72">
        <v>7452</v>
      </c>
      <c r="D118" s="73">
        <f>SUM(D119,D121)</f>
        <v>1000</v>
      </c>
      <c r="E118" s="73">
        <f>SUM(E119:E121)</f>
        <v>1000</v>
      </c>
      <c r="F118" s="73">
        <f aca="true" t="shared" si="14" ref="F118:L118">SUM(F119:F121)</f>
        <v>0</v>
      </c>
      <c r="G118" s="73">
        <f>SUM(G119,G121)</f>
        <v>1000</v>
      </c>
      <c r="H118" s="73">
        <f t="shared" si="14"/>
        <v>1000</v>
      </c>
      <c r="I118" s="73">
        <f t="shared" si="14"/>
        <v>995000</v>
      </c>
      <c r="J118" s="73">
        <f>SUM(J119,J121)</f>
        <v>250</v>
      </c>
      <c r="K118" s="73">
        <f t="shared" si="14"/>
        <v>250</v>
      </c>
      <c r="L118" s="96">
        <f t="shared" si="14"/>
        <v>250000</v>
      </c>
      <c r="M118" s="122">
        <f>J118*100/G118</f>
        <v>25</v>
      </c>
    </row>
    <row r="119" spans="1:13" ht="30" customHeight="1">
      <c r="A119" s="74" t="s">
        <v>45</v>
      </c>
      <c r="B119" s="80" t="s">
        <v>232</v>
      </c>
      <c r="C119" s="97"/>
      <c r="D119" s="76">
        <f>SUM(E119:F119)</f>
        <v>0</v>
      </c>
      <c r="E119" s="76" t="s">
        <v>116</v>
      </c>
      <c r="F119" s="76">
        <v>0</v>
      </c>
      <c r="G119" s="76">
        <f>SUM(H119:I119)</f>
        <v>0</v>
      </c>
      <c r="H119" s="76" t="s">
        <v>116</v>
      </c>
      <c r="I119" s="76">
        <v>0</v>
      </c>
      <c r="J119" s="76">
        <f>SUM(K119:L119)</f>
        <v>0</v>
      </c>
      <c r="K119" s="76" t="s">
        <v>116</v>
      </c>
      <c r="L119" s="77">
        <v>0</v>
      </c>
      <c r="M119" s="122"/>
    </row>
    <row r="120" spans="1:13" ht="42" customHeight="1">
      <c r="A120" s="74" t="s">
        <v>46</v>
      </c>
      <c r="B120" s="80" t="s">
        <v>231</v>
      </c>
      <c r="C120" s="97"/>
      <c r="D120" s="76">
        <f>SUM(E120:F120)</f>
        <v>0</v>
      </c>
      <c r="E120" s="76" t="s">
        <v>116</v>
      </c>
      <c r="F120" s="76">
        <v>0</v>
      </c>
      <c r="G120" s="76">
        <f>SUM(H120:I120)</f>
        <v>995000</v>
      </c>
      <c r="H120" s="76" t="s">
        <v>116</v>
      </c>
      <c r="I120" s="76">
        <v>995000</v>
      </c>
      <c r="J120" s="76">
        <f>SUM(K120:L120)</f>
        <v>250000</v>
      </c>
      <c r="K120" s="76" t="s">
        <v>116</v>
      </c>
      <c r="L120" s="77">
        <v>250000</v>
      </c>
      <c r="M120" s="122">
        <f>J120*100/G120</f>
        <v>25.12562814070352</v>
      </c>
    </row>
    <row r="121" spans="1:13" ht="54" customHeight="1" thickBot="1">
      <c r="A121" s="116" t="s">
        <v>47</v>
      </c>
      <c r="B121" s="117" t="s">
        <v>230</v>
      </c>
      <c r="C121" s="118"/>
      <c r="D121" s="119">
        <f>SUM(E121:F121)</f>
        <v>1000</v>
      </c>
      <c r="E121" s="120">
        <v>1000</v>
      </c>
      <c r="F121" s="120">
        <v>0</v>
      </c>
      <c r="G121" s="119">
        <f>SUM(H121:I121)</f>
        <v>1000</v>
      </c>
      <c r="H121" s="119">
        <v>1000</v>
      </c>
      <c r="I121" s="119">
        <v>0</v>
      </c>
      <c r="J121" s="119">
        <f>SUM(K121:L121)</f>
        <v>250</v>
      </c>
      <c r="K121" s="119">
        <v>250</v>
      </c>
      <c r="L121" s="121">
        <v>0</v>
      </c>
      <c r="M121" s="122">
        <f>J121*100/G121</f>
        <v>25</v>
      </c>
    </row>
    <row r="122" spans="2:13" ht="13.5">
      <c r="B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3.5">
      <c r="B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3.5">
      <c r="B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3.5">
      <c r="B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3.5">
      <c r="B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3.5">
      <c r="B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3.5">
      <c r="B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3.5">
      <c r="B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3.5">
      <c r="B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3.5">
      <c r="B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3.5">
      <c r="B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3.5">
      <c r="B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3.5">
      <c r="B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3.5">
      <c r="B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3.5">
      <c r="B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3.5">
      <c r="B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3.5">
      <c r="B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3.5">
      <c r="B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3.5">
      <c r="B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3.5">
      <c r="B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3.5">
      <c r="B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3.5">
      <c r="B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3.5">
      <c r="B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3.5">
      <c r="B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3.5">
      <c r="B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3.5">
      <c r="B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3.5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3.5">
      <c r="B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3.5">
      <c r="B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3.5">
      <c r="B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3.5">
      <c r="B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3.5">
      <c r="B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2:13" ht="13.5">
      <c r="B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2:13" ht="13.5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2:13" ht="13.5">
      <c r="B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</sheetData>
  <sheetProtection/>
  <protectedRanges>
    <protectedRange sqref="E20 H20 K20" name="Range13"/>
    <protectedRange sqref="E97 H95:H97 K94:K97 F117 I117 L116:L117 F119 I119 L119" name="Range11"/>
    <protectedRange sqref="E106" name="Range9"/>
    <protectedRange sqref="K90:K93 K99 E99:E100 H99:H100" name="Range7"/>
    <protectedRange sqref="E101:E105 E107:E108 H101:H108 K100:K108 E110:E111 H110:H111 K110:K111 E113:E114 H113:H114 K113:K114 F116 I116" name="Range5"/>
    <protectedRange sqref="E54 H54 K54 F56 I56 L56 E58 H58 K58 F60 I60 L60 E62 H62 K62 E64:E67 H64:H67 K64:K67 F69:F70 I69:I70 L69:L70 F73 I73 L73 E75 H75 K75" name="Range3"/>
    <protectedRange sqref="E18 H18 K18 E22 H22 K22 E24:E35 H24:H35 K24:K35" name="Range1"/>
    <protectedRange sqref="E36:E42 H36:H42 K36:K42 E44:E45 H44:H45 K44:K45 E48:E51 H48:H51 K48:K51" name="Range2"/>
    <protectedRange sqref="E77:E80 H77:H80 K77:K80 E82:E84 H82:H84 K82:K84 K87:K89 E87:E96 H87:H94" name="Range4"/>
    <protectedRange sqref="E19:E20 H19:H20 K19:K20" name="Range6"/>
    <protectedRange sqref="F120 I120 L120 E121:F121 H121:I121 K121:L121" name="Range8"/>
    <protectedRange sqref="E98 H98 K98" name="Range10"/>
    <protectedRange sqref="F9" name="Range12"/>
  </protectedRanges>
  <mergeCells count="18">
    <mergeCell ref="G11:I11"/>
    <mergeCell ref="J11:L11"/>
    <mergeCell ref="A12:A13"/>
    <mergeCell ref="B12:B13"/>
    <mergeCell ref="C12:C13"/>
    <mergeCell ref="D12:D13"/>
    <mergeCell ref="G12:G13"/>
    <mergeCell ref="J12:J13"/>
    <mergeCell ref="I1:L1"/>
    <mergeCell ref="I2:L2"/>
    <mergeCell ref="I5:L5"/>
    <mergeCell ref="I3:L3"/>
    <mergeCell ref="I4:L4"/>
    <mergeCell ref="M12:M13"/>
    <mergeCell ref="A7:L7"/>
    <mergeCell ref="A8:L8"/>
    <mergeCell ref="A9:L9"/>
    <mergeCell ref="D11:F1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00390625" style="36" customWidth="1"/>
    <col min="2" max="2" width="4.28125" style="37" customWidth="1"/>
    <col min="3" max="3" width="4.140625" style="38" customWidth="1"/>
    <col min="4" max="4" width="32.57421875" style="29" customWidth="1"/>
    <col min="5" max="5" width="12.57421875" style="17" customWidth="1"/>
    <col min="6" max="6" width="11.7109375" style="17" customWidth="1"/>
    <col min="7" max="7" width="9.8515625" style="17" customWidth="1"/>
    <col min="8" max="8" width="10.57421875" style="17" customWidth="1"/>
    <col min="9" max="9" width="11.00390625" style="17" customWidth="1"/>
    <col min="10" max="10" width="10.00390625" style="17" customWidth="1"/>
    <col min="11" max="11" width="9.57421875" style="17" customWidth="1"/>
    <col min="12" max="12" width="10.57421875" style="17" customWidth="1"/>
    <col min="13" max="13" width="9.140625" style="17" customWidth="1"/>
    <col min="14" max="14" width="6.28125" style="17" customWidth="1"/>
    <col min="15" max="16384" width="9.140625" style="17" customWidth="1"/>
  </cols>
  <sheetData>
    <row r="1" spans="10:13" ht="17.25">
      <c r="J1" s="190" t="s">
        <v>649</v>
      </c>
      <c r="K1" s="190"/>
      <c r="L1" s="190"/>
      <c r="M1" s="190"/>
    </row>
    <row r="2" spans="10:13" ht="17.25">
      <c r="J2" s="190" t="s">
        <v>645</v>
      </c>
      <c r="K2" s="190"/>
      <c r="L2" s="190"/>
      <c r="M2" s="190"/>
    </row>
    <row r="3" spans="10:13" ht="17.25">
      <c r="J3" s="190" t="s">
        <v>646</v>
      </c>
      <c r="K3" s="190"/>
      <c r="L3" s="190"/>
      <c r="M3" s="190"/>
    </row>
    <row r="4" spans="10:13" ht="17.25">
      <c r="J4" s="190" t="s">
        <v>648</v>
      </c>
      <c r="K4" s="190"/>
      <c r="L4" s="190"/>
      <c r="M4" s="190"/>
    </row>
    <row r="5" spans="1:13" s="6" customFormat="1" ht="14.25">
      <c r="A5" s="10"/>
      <c r="B5" s="10"/>
      <c r="C5" s="10"/>
      <c r="D5" s="10"/>
      <c r="E5" s="12"/>
      <c r="F5" s="10"/>
      <c r="G5" s="10"/>
      <c r="H5" s="10"/>
      <c r="I5" s="10"/>
      <c r="J5" s="190" t="s">
        <v>647</v>
      </c>
      <c r="K5" s="190"/>
      <c r="L5" s="190"/>
      <c r="M5" s="190"/>
    </row>
    <row r="6" spans="1:13" s="6" customFormat="1" ht="14.25">
      <c r="A6" s="208" t="s">
        <v>652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s="6" customFormat="1" ht="14.25">
      <c r="A7" s="204" t="s">
        <v>653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s="6" customFormat="1" ht="13.5">
      <c r="A8" s="209" t="s">
        <v>278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3" s="6" customFormat="1" ht="17.25" customHeight="1">
      <c r="A9" s="205" t="s">
        <v>600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0" spans="1:12" ht="15.75" customHeight="1" thickBot="1">
      <c r="A10" s="14"/>
      <c r="B10" s="15"/>
      <c r="C10" s="15"/>
      <c r="D10" s="16"/>
      <c r="E10" s="13"/>
      <c r="K10" s="1"/>
      <c r="L10" s="10" t="s">
        <v>537</v>
      </c>
    </row>
    <row r="11" spans="1:14" ht="33.75" customHeight="1" thickBot="1">
      <c r="A11" s="211" t="s">
        <v>447</v>
      </c>
      <c r="B11" s="214" t="s">
        <v>448</v>
      </c>
      <c r="C11" s="214" t="s">
        <v>449</v>
      </c>
      <c r="D11" s="222" t="s">
        <v>279</v>
      </c>
      <c r="E11" s="196" t="s">
        <v>191</v>
      </c>
      <c r="F11" s="196"/>
      <c r="G11" s="197"/>
      <c r="H11" s="198" t="s">
        <v>198</v>
      </c>
      <c r="I11" s="196"/>
      <c r="J11" s="197"/>
      <c r="K11" s="198" t="s">
        <v>199</v>
      </c>
      <c r="L11" s="196"/>
      <c r="M11" s="196"/>
      <c r="N11" s="206" t="s">
        <v>602</v>
      </c>
    </row>
    <row r="12" spans="1:14" s="18" customFormat="1" ht="26.25" customHeight="1">
      <c r="A12" s="212"/>
      <c r="B12" s="215"/>
      <c r="C12" s="215"/>
      <c r="D12" s="223"/>
      <c r="E12" s="123" t="s">
        <v>280</v>
      </c>
      <c r="F12" s="217" t="s">
        <v>536</v>
      </c>
      <c r="G12" s="218"/>
      <c r="H12" s="124" t="s">
        <v>280</v>
      </c>
      <c r="I12" s="219" t="s">
        <v>282</v>
      </c>
      <c r="J12" s="220"/>
      <c r="K12" s="124" t="s">
        <v>280</v>
      </c>
      <c r="L12" s="219" t="s">
        <v>282</v>
      </c>
      <c r="M12" s="221"/>
      <c r="N12" s="207"/>
    </row>
    <row r="13" spans="1:14" s="19" customFormat="1" ht="57" customHeight="1" thickBot="1">
      <c r="A13" s="213"/>
      <c r="B13" s="216"/>
      <c r="C13" s="216"/>
      <c r="D13" s="224"/>
      <c r="E13" s="53" t="s">
        <v>285</v>
      </c>
      <c r="F13" s="125" t="s">
        <v>281</v>
      </c>
      <c r="G13" s="126" t="s">
        <v>446</v>
      </c>
      <c r="H13" s="55" t="s">
        <v>283</v>
      </c>
      <c r="I13" s="125" t="s">
        <v>281</v>
      </c>
      <c r="J13" s="126" t="s">
        <v>446</v>
      </c>
      <c r="K13" s="55" t="s">
        <v>284</v>
      </c>
      <c r="L13" s="125" t="s">
        <v>281</v>
      </c>
      <c r="M13" s="137" t="s">
        <v>446</v>
      </c>
      <c r="N13" s="185" t="s">
        <v>601</v>
      </c>
    </row>
    <row r="14" spans="1:14" s="20" customFormat="1" ht="17.25">
      <c r="A14" s="45" t="s">
        <v>3</v>
      </c>
      <c r="B14" s="45">
        <v>2</v>
      </c>
      <c r="C14" s="39">
        <v>3</v>
      </c>
      <c r="D14" s="40">
        <v>4</v>
      </c>
      <c r="E14" s="41">
        <v>5</v>
      </c>
      <c r="F14" s="127">
        <v>6</v>
      </c>
      <c r="G14" s="128">
        <v>7</v>
      </c>
      <c r="H14" s="129">
        <v>8</v>
      </c>
      <c r="I14" s="127">
        <v>9</v>
      </c>
      <c r="J14" s="128">
        <v>10</v>
      </c>
      <c r="K14" s="129">
        <v>11</v>
      </c>
      <c r="L14" s="127">
        <v>12</v>
      </c>
      <c r="M14" s="128">
        <v>13</v>
      </c>
      <c r="N14" s="138">
        <v>14</v>
      </c>
    </row>
    <row r="15" spans="1:14" s="21" customFormat="1" ht="74.25" customHeight="1">
      <c r="A15" s="189" t="s">
        <v>115</v>
      </c>
      <c r="B15" s="42" t="s">
        <v>116</v>
      </c>
      <c r="C15" s="42" t="s">
        <v>116</v>
      </c>
      <c r="D15" s="130" t="s">
        <v>539</v>
      </c>
      <c r="E15" s="93">
        <v>6998874.927399999</v>
      </c>
      <c r="F15" s="93">
        <v>5077736.3</v>
      </c>
      <c r="G15" s="93">
        <v>1921138.6274</v>
      </c>
      <c r="H15" s="93">
        <v>6998874.927399999</v>
      </c>
      <c r="I15" s="93">
        <v>5077736.3</v>
      </c>
      <c r="J15" s="93">
        <v>2916138.6274</v>
      </c>
      <c r="K15" s="93">
        <v>1195528.9719999998</v>
      </c>
      <c r="L15" s="93">
        <v>803884.8803000001</v>
      </c>
      <c r="M15" s="94">
        <v>641644.0917</v>
      </c>
      <c r="N15" s="139">
        <f>K15*100/H15</f>
        <v>17.081730769607066</v>
      </c>
    </row>
    <row r="16" spans="1:14" s="22" customFormat="1" ht="64.5" customHeight="1">
      <c r="A16" s="23" t="s">
        <v>9</v>
      </c>
      <c r="B16" s="23" t="s">
        <v>2</v>
      </c>
      <c r="C16" s="23" t="s">
        <v>2</v>
      </c>
      <c r="D16" s="130" t="s">
        <v>540</v>
      </c>
      <c r="E16" s="93">
        <v>1621760.5</v>
      </c>
      <c r="F16" s="93">
        <v>1400760.5</v>
      </c>
      <c r="G16" s="93">
        <v>221000</v>
      </c>
      <c r="H16" s="93">
        <v>1621760.5</v>
      </c>
      <c r="I16" s="93">
        <v>1400760.5</v>
      </c>
      <c r="J16" s="93">
        <v>221000</v>
      </c>
      <c r="K16" s="93">
        <v>236454.8999</v>
      </c>
      <c r="L16" s="93">
        <v>216243.3022</v>
      </c>
      <c r="M16" s="94">
        <v>20211.5977</v>
      </c>
      <c r="N16" s="139">
        <f>K16*100/H16</f>
        <v>14.580136826615274</v>
      </c>
    </row>
    <row r="17" spans="1:14" ht="18" customHeight="1">
      <c r="A17" s="25"/>
      <c r="B17" s="25"/>
      <c r="C17" s="25"/>
      <c r="D17" s="131" t="s">
        <v>193</v>
      </c>
      <c r="E17" s="76"/>
      <c r="F17" s="76"/>
      <c r="G17" s="76"/>
      <c r="H17" s="76"/>
      <c r="I17" s="76"/>
      <c r="J17" s="76"/>
      <c r="K17" s="76"/>
      <c r="L17" s="76"/>
      <c r="M17" s="77"/>
      <c r="N17" s="139"/>
    </row>
    <row r="18" spans="1:14" s="24" customFormat="1" ht="50.25" customHeight="1">
      <c r="A18" s="25" t="s">
        <v>9</v>
      </c>
      <c r="B18" s="25" t="s">
        <v>3</v>
      </c>
      <c r="C18" s="25" t="s">
        <v>2</v>
      </c>
      <c r="D18" s="131" t="s">
        <v>286</v>
      </c>
      <c r="E18" s="76">
        <v>1553924.875</v>
      </c>
      <c r="F18" s="76">
        <v>1335924.875</v>
      </c>
      <c r="G18" s="76">
        <v>218000</v>
      </c>
      <c r="H18" s="76">
        <v>1553924.875</v>
      </c>
      <c r="I18" s="76">
        <v>1335924.875</v>
      </c>
      <c r="J18" s="76">
        <v>218000</v>
      </c>
      <c r="K18" s="76">
        <v>232637.61209999997</v>
      </c>
      <c r="L18" s="76">
        <v>212426.0144</v>
      </c>
      <c r="M18" s="77">
        <v>20211.5977</v>
      </c>
      <c r="N18" s="139">
        <f>K18*100/H18</f>
        <v>14.970969050225158</v>
      </c>
    </row>
    <row r="19" spans="1:14" s="24" customFormat="1" ht="12" customHeight="1">
      <c r="A19" s="25"/>
      <c r="B19" s="25"/>
      <c r="C19" s="25"/>
      <c r="D19" s="131" t="s">
        <v>287</v>
      </c>
      <c r="E19" s="76"/>
      <c r="F19" s="76"/>
      <c r="G19" s="76"/>
      <c r="H19" s="76"/>
      <c r="I19" s="76"/>
      <c r="J19" s="76"/>
      <c r="K19" s="76"/>
      <c r="L19" s="76"/>
      <c r="M19" s="77"/>
      <c r="N19" s="139"/>
    </row>
    <row r="20" spans="1:14" ht="24.75" customHeight="1">
      <c r="A20" s="25" t="s">
        <v>9</v>
      </c>
      <c r="B20" s="25" t="s">
        <v>3</v>
      </c>
      <c r="C20" s="25" t="s">
        <v>3</v>
      </c>
      <c r="D20" s="131" t="s">
        <v>295</v>
      </c>
      <c r="E20" s="76">
        <v>1553924.875</v>
      </c>
      <c r="F20" s="76">
        <v>1335924.875</v>
      </c>
      <c r="G20" s="76">
        <v>218000</v>
      </c>
      <c r="H20" s="76">
        <v>1553924.875</v>
      </c>
      <c r="I20" s="76">
        <v>1335924.875</v>
      </c>
      <c r="J20" s="76">
        <v>218000</v>
      </c>
      <c r="K20" s="76">
        <v>232637.61209999997</v>
      </c>
      <c r="L20" s="76">
        <v>212426.0144</v>
      </c>
      <c r="M20" s="77">
        <v>20211.5977</v>
      </c>
      <c r="N20" s="139">
        <f>K20*100/H20</f>
        <v>14.970969050225158</v>
      </c>
    </row>
    <row r="21" spans="1:14" ht="23.25" customHeight="1">
      <c r="A21" s="25" t="s">
        <v>9</v>
      </c>
      <c r="B21" s="25" t="s">
        <v>3</v>
      </c>
      <c r="C21" s="25" t="s">
        <v>4</v>
      </c>
      <c r="D21" s="131" t="s">
        <v>296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0</v>
      </c>
      <c r="L21" s="76">
        <v>0</v>
      </c>
      <c r="M21" s="77">
        <v>0</v>
      </c>
      <c r="N21" s="139"/>
    </row>
    <row r="22" spans="1:14" ht="18.75" customHeight="1">
      <c r="A22" s="25" t="s">
        <v>9</v>
      </c>
      <c r="B22" s="25" t="s">
        <v>3</v>
      </c>
      <c r="C22" s="25" t="s">
        <v>144</v>
      </c>
      <c r="D22" s="131" t="s">
        <v>297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0</v>
      </c>
      <c r="L22" s="76">
        <v>0</v>
      </c>
      <c r="M22" s="77">
        <v>0</v>
      </c>
      <c r="N22" s="139"/>
    </row>
    <row r="23" spans="1:14" ht="18.75" customHeight="1">
      <c r="A23" s="25" t="s">
        <v>9</v>
      </c>
      <c r="B23" s="25" t="s">
        <v>4</v>
      </c>
      <c r="C23" s="25" t="s">
        <v>2</v>
      </c>
      <c r="D23" s="132" t="s">
        <v>298</v>
      </c>
      <c r="E23" s="76">
        <f>SUM(E25:E26)</f>
        <v>0</v>
      </c>
      <c r="F23" s="76">
        <f aca="true" t="shared" si="0" ref="F23:M23">SUM(F25:F26)</f>
        <v>0</v>
      </c>
      <c r="G23" s="76">
        <f t="shared" si="0"/>
        <v>0</v>
      </c>
      <c r="H23" s="76">
        <f t="shared" si="0"/>
        <v>0</v>
      </c>
      <c r="I23" s="76">
        <f t="shared" si="0"/>
        <v>0</v>
      </c>
      <c r="J23" s="76">
        <f t="shared" si="0"/>
        <v>0</v>
      </c>
      <c r="K23" s="76">
        <f t="shared" si="0"/>
        <v>0</v>
      </c>
      <c r="L23" s="76">
        <f t="shared" si="0"/>
        <v>0</v>
      </c>
      <c r="M23" s="77">
        <f t="shared" si="0"/>
        <v>0</v>
      </c>
      <c r="N23" s="139"/>
    </row>
    <row r="24" spans="1:14" s="24" customFormat="1" ht="12" customHeight="1">
      <c r="A24" s="25"/>
      <c r="B24" s="25"/>
      <c r="C24" s="25"/>
      <c r="D24" s="131" t="s">
        <v>287</v>
      </c>
      <c r="E24" s="76"/>
      <c r="F24" s="76"/>
      <c r="G24" s="76"/>
      <c r="H24" s="76"/>
      <c r="I24" s="76"/>
      <c r="J24" s="76"/>
      <c r="K24" s="76"/>
      <c r="L24" s="76"/>
      <c r="M24" s="77"/>
      <c r="N24" s="139"/>
    </row>
    <row r="25" spans="1:14" ht="16.5" customHeight="1">
      <c r="A25" s="25" t="s">
        <v>9</v>
      </c>
      <c r="B25" s="25" t="s">
        <v>4</v>
      </c>
      <c r="C25" s="25" t="s">
        <v>3</v>
      </c>
      <c r="D25" s="131" t="s">
        <v>299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0</v>
      </c>
      <c r="L25" s="76">
        <v>0</v>
      </c>
      <c r="M25" s="77">
        <v>0</v>
      </c>
      <c r="N25" s="139"/>
    </row>
    <row r="26" spans="1:14" ht="30.75" customHeight="1">
      <c r="A26" s="25" t="s">
        <v>9</v>
      </c>
      <c r="B26" s="25" t="s">
        <v>4</v>
      </c>
      <c r="C26" s="25" t="s">
        <v>4</v>
      </c>
      <c r="D26" s="131" t="s">
        <v>300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0</v>
      </c>
      <c r="L26" s="76">
        <v>0</v>
      </c>
      <c r="M26" s="77">
        <v>0</v>
      </c>
      <c r="N26" s="139"/>
    </row>
    <row r="27" spans="1:14" ht="18" customHeight="1">
      <c r="A27" s="25" t="s">
        <v>9</v>
      </c>
      <c r="B27" s="25" t="s">
        <v>144</v>
      </c>
      <c r="C27" s="25" t="s">
        <v>2</v>
      </c>
      <c r="D27" s="132" t="s">
        <v>301</v>
      </c>
      <c r="E27" s="76">
        <f>SUM(E29:E31)</f>
        <v>13835.625</v>
      </c>
      <c r="F27" s="76">
        <f aca="true" t="shared" si="1" ref="F27:M27">SUM(F29:F31)</f>
        <v>10835.625</v>
      </c>
      <c r="G27" s="76">
        <f t="shared" si="1"/>
        <v>3000</v>
      </c>
      <c r="H27" s="76">
        <f t="shared" si="1"/>
        <v>13835.625</v>
      </c>
      <c r="I27" s="76">
        <f t="shared" si="1"/>
        <v>10835.625</v>
      </c>
      <c r="J27" s="76">
        <f t="shared" si="1"/>
        <v>3000</v>
      </c>
      <c r="K27" s="76">
        <f t="shared" si="1"/>
        <v>1729.1638</v>
      </c>
      <c r="L27" s="76">
        <f t="shared" si="1"/>
        <v>1729.1638</v>
      </c>
      <c r="M27" s="77">
        <f t="shared" si="1"/>
        <v>0</v>
      </c>
      <c r="N27" s="139">
        <f>K27*100/H27</f>
        <v>12.497908840402946</v>
      </c>
    </row>
    <row r="28" spans="1:14" s="24" customFormat="1" ht="14.25" customHeight="1">
      <c r="A28" s="25"/>
      <c r="B28" s="25"/>
      <c r="C28" s="25"/>
      <c r="D28" s="131" t="s">
        <v>287</v>
      </c>
      <c r="E28" s="76"/>
      <c r="F28" s="76"/>
      <c r="G28" s="76"/>
      <c r="H28" s="76"/>
      <c r="I28" s="76"/>
      <c r="J28" s="76"/>
      <c r="K28" s="76"/>
      <c r="L28" s="76"/>
      <c r="M28" s="77"/>
      <c r="N28" s="139"/>
    </row>
    <row r="29" spans="1:14" ht="31.5" customHeight="1">
      <c r="A29" s="25" t="s">
        <v>9</v>
      </c>
      <c r="B29" s="25" t="s">
        <v>144</v>
      </c>
      <c r="C29" s="25" t="s">
        <v>3</v>
      </c>
      <c r="D29" s="131" t="s">
        <v>302</v>
      </c>
      <c r="E29" s="76">
        <f>SUM(F29:G29)</f>
        <v>10835.625</v>
      </c>
      <c r="F29" s="76">
        <v>10835.625</v>
      </c>
      <c r="G29" s="76">
        <v>0</v>
      </c>
      <c r="H29" s="76">
        <f>SUM(I29:J29)</f>
        <v>10835.625</v>
      </c>
      <c r="I29" s="76">
        <v>10835.625</v>
      </c>
      <c r="J29" s="76">
        <v>0</v>
      </c>
      <c r="K29" s="76">
        <f>SUM(L29:M29)</f>
        <v>1729.1638</v>
      </c>
      <c r="L29" s="76">
        <v>1729.1638</v>
      </c>
      <c r="M29" s="77">
        <v>0</v>
      </c>
      <c r="N29" s="139">
        <f>K29*100/H29</f>
        <v>15.958136240410683</v>
      </c>
    </row>
    <row r="30" spans="1:14" ht="24.75" customHeight="1">
      <c r="A30" s="25" t="s">
        <v>9</v>
      </c>
      <c r="B30" s="25">
        <v>3</v>
      </c>
      <c r="C30" s="25">
        <v>2</v>
      </c>
      <c r="D30" s="131" t="s">
        <v>303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0</v>
      </c>
      <c r="L30" s="76">
        <v>0</v>
      </c>
      <c r="M30" s="77">
        <v>0</v>
      </c>
      <c r="N30" s="139"/>
    </row>
    <row r="31" spans="1:14" ht="20.25" customHeight="1">
      <c r="A31" s="25" t="s">
        <v>9</v>
      </c>
      <c r="B31" s="25">
        <v>3</v>
      </c>
      <c r="C31" s="25">
        <v>3</v>
      </c>
      <c r="D31" s="131" t="s">
        <v>304</v>
      </c>
      <c r="E31" s="76">
        <f>SUM(F31:G31)</f>
        <v>3000</v>
      </c>
      <c r="F31" s="76">
        <v>0</v>
      </c>
      <c r="G31" s="76">
        <v>3000</v>
      </c>
      <c r="H31" s="76">
        <f>SUM(I31:J31)</f>
        <v>3000</v>
      </c>
      <c r="I31" s="76">
        <v>0</v>
      </c>
      <c r="J31" s="76">
        <v>3000</v>
      </c>
      <c r="K31" s="76">
        <f>SUM(L31:M31)</f>
        <v>0</v>
      </c>
      <c r="L31" s="76">
        <v>0</v>
      </c>
      <c r="M31" s="77">
        <v>0</v>
      </c>
      <c r="N31" s="139">
        <f>K31*100/H31</f>
        <v>0</v>
      </c>
    </row>
    <row r="32" spans="1:14" ht="21.75" customHeight="1">
      <c r="A32" s="25" t="s">
        <v>9</v>
      </c>
      <c r="B32" s="25">
        <v>4</v>
      </c>
      <c r="C32" s="25">
        <v>0</v>
      </c>
      <c r="D32" s="132" t="s">
        <v>305</v>
      </c>
      <c r="E32" s="76">
        <f>SUM(E34)</f>
        <v>0</v>
      </c>
      <c r="F32" s="76">
        <f aca="true" t="shared" si="2" ref="F32:M32">SUM(F34)</f>
        <v>0</v>
      </c>
      <c r="G32" s="76">
        <f t="shared" si="2"/>
        <v>0</v>
      </c>
      <c r="H32" s="76">
        <f t="shared" si="2"/>
        <v>0</v>
      </c>
      <c r="I32" s="76">
        <f t="shared" si="2"/>
        <v>0</v>
      </c>
      <c r="J32" s="76">
        <f t="shared" si="2"/>
        <v>0</v>
      </c>
      <c r="K32" s="76">
        <f t="shared" si="2"/>
        <v>0</v>
      </c>
      <c r="L32" s="76">
        <f t="shared" si="2"/>
        <v>0</v>
      </c>
      <c r="M32" s="77">
        <f t="shared" si="2"/>
        <v>0</v>
      </c>
      <c r="N32" s="139"/>
    </row>
    <row r="33" spans="1:14" s="24" customFormat="1" ht="15" customHeight="1">
      <c r="A33" s="25"/>
      <c r="B33" s="25"/>
      <c r="C33" s="25"/>
      <c r="D33" s="131" t="s">
        <v>287</v>
      </c>
      <c r="E33" s="76"/>
      <c r="F33" s="76"/>
      <c r="G33" s="76"/>
      <c r="H33" s="76"/>
      <c r="I33" s="76"/>
      <c r="J33" s="76"/>
      <c r="K33" s="76"/>
      <c r="L33" s="76"/>
      <c r="M33" s="77"/>
      <c r="N33" s="139"/>
    </row>
    <row r="34" spans="1:14" ht="17.25" customHeight="1">
      <c r="A34" s="25" t="s">
        <v>9</v>
      </c>
      <c r="B34" s="25">
        <v>4</v>
      </c>
      <c r="C34" s="25">
        <v>1</v>
      </c>
      <c r="D34" s="131" t="s">
        <v>305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0</v>
      </c>
      <c r="L34" s="76">
        <v>0</v>
      </c>
      <c r="M34" s="77">
        <v>0</v>
      </c>
      <c r="N34" s="139"/>
    </row>
    <row r="35" spans="1:14" ht="36.75" customHeight="1">
      <c r="A35" s="25" t="s">
        <v>9</v>
      </c>
      <c r="B35" s="25">
        <v>5</v>
      </c>
      <c r="C35" s="25">
        <v>0</v>
      </c>
      <c r="D35" s="132" t="s">
        <v>306</v>
      </c>
      <c r="E35" s="76">
        <f>SUM(E37)</f>
        <v>0</v>
      </c>
      <c r="F35" s="76">
        <f aca="true" t="shared" si="3" ref="F35:M35">SUM(F37)</f>
        <v>0</v>
      </c>
      <c r="G35" s="76">
        <f t="shared" si="3"/>
        <v>0</v>
      </c>
      <c r="H35" s="76">
        <f t="shared" si="3"/>
        <v>0</v>
      </c>
      <c r="I35" s="76">
        <f t="shared" si="3"/>
        <v>0</v>
      </c>
      <c r="J35" s="76">
        <f t="shared" si="3"/>
        <v>0</v>
      </c>
      <c r="K35" s="76">
        <f t="shared" si="3"/>
        <v>0</v>
      </c>
      <c r="L35" s="76">
        <f t="shared" si="3"/>
        <v>0</v>
      </c>
      <c r="M35" s="77">
        <f t="shared" si="3"/>
        <v>0</v>
      </c>
      <c r="N35" s="139"/>
    </row>
    <row r="36" spans="1:14" s="24" customFormat="1" ht="16.5" customHeight="1">
      <c r="A36" s="25"/>
      <c r="B36" s="25"/>
      <c r="C36" s="25"/>
      <c r="D36" s="131" t="s">
        <v>287</v>
      </c>
      <c r="E36" s="76"/>
      <c r="F36" s="76"/>
      <c r="G36" s="76"/>
      <c r="H36" s="76"/>
      <c r="I36" s="76"/>
      <c r="J36" s="76"/>
      <c r="K36" s="76"/>
      <c r="L36" s="76"/>
      <c r="M36" s="77"/>
      <c r="N36" s="139"/>
    </row>
    <row r="37" spans="1:14" ht="27.75" customHeight="1">
      <c r="A37" s="25" t="s">
        <v>9</v>
      </c>
      <c r="B37" s="25">
        <v>5</v>
      </c>
      <c r="C37" s="25">
        <v>1</v>
      </c>
      <c r="D37" s="131" t="s">
        <v>306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0</v>
      </c>
      <c r="L37" s="76">
        <v>0</v>
      </c>
      <c r="M37" s="77">
        <v>0</v>
      </c>
      <c r="N37" s="139"/>
    </row>
    <row r="38" spans="1:14" ht="33.75" customHeight="1">
      <c r="A38" s="25" t="s">
        <v>9</v>
      </c>
      <c r="B38" s="25">
        <v>6</v>
      </c>
      <c r="C38" s="25">
        <v>0</v>
      </c>
      <c r="D38" s="132" t="s">
        <v>307</v>
      </c>
      <c r="E38" s="76">
        <f>SUM(E40)</f>
        <v>54000</v>
      </c>
      <c r="F38" s="76">
        <f aca="true" t="shared" si="4" ref="F38:M38">SUM(F40)</f>
        <v>54000</v>
      </c>
      <c r="G38" s="76">
        <f t="shared" si="4"/>
        <v>0</v>
      </c>
      <c r="H38" s="76">
        <f t="shared" si="4"/>
        <v>54000</v>
      </c>
      <c r="I38" s="76">
        <f t="shared" si="4"/>
        <v>54000</v>
      </c>
      <c r="J38" s="76">
        <f t="shared" si="4"/>
        <v>0</v>
      </c>
      <c r="K38" s="76">
        <f t="shared" si="4"/>
        <v>2088.124</v>
      </c>
      <c r="L38" s="76">
        <f t="shared" si="4"/>
        <v>2088.124</v>
      </c>
      <c r="M38" s="77">
        <f t="shared" si="4"/>
        <v>0</v>
      </c>
      <c r="N38" s="139">
        <f>K38*100/H38</f>
        <v>3.8668962962962956</v>
      </c>
    </row>
    <row r="39" spans="1:14" s="24" customFormat="1" ht="14.25" customHeight="1">
      <c r="A39" s="25"/>
      <c r="B39" s="25"/>
      <c r="C39" s="25"/>
      <c r="D39" s="131" t="s">
        <v>287</v>
      </c>
      <c r="E39" s="76"/>
      <c r="F39" s="76"/>
      <c r="G39" s="76"/>
      <c r="H39" s="76"/>
      <c r="I39" s="76"/>
      <c r="J39" s="76"/>
      <c r="K39" s="76"/>
      <c r="L39" s="76"/>
      <c r="M39" s="77"/>
      <c r="N39" s="139"/>
    </row>
    <row r="40" spans="1:14" ht="28.5" customHeight="1">
      <c r="A40" s="25" t="s">
        <v>9</v>
      </c>
      <c r="B40" s="25">
        <v>6</v>
      </c>
      <c r="C40" s="25">
        <v>1</v>
      </c>
      <c r="D40" s="131" t="s">
        <v>308</v>
      </c>
      <c r="E40" s="76">
        <f>SUM(F40:G40)</f>
        <v>54000</v>
      </c>
      <c r="F40" s="76">
        <v>54000</v>
      </c>
      <c r="G40" s="76">
        <v>0</v>
      </c>
      <c r="H40" s="76">
        <f>SUM(I40:J40)</f>
        <v>54000</v>
      </c>
      <c r="I40" s="76">
        <v>54000</v>
      </c>
      <c r="J40" s="76">
        <v>0</v>
      </c>
      <c r="K40" s="76">
        <f>SUM(L40:M40)</f>
        <v>2088.124</v>
      </c>
      <c r="L40" s="76">
        <v>2088.124</v>
      </c>
      <c r="M40" s="77">
        <v>0</v>
      </c>
      <c r="N40" s="139">
        <f>K40*100/H40</f>
        <v>3.8668962962962956</v>
      </c>
    </row>
    <row r="41" spans="1:14" ht="25.5">
      <c r="A41" s="25" t="s">
        <v>9</v>
      </c>
      <c r="B41" s="25">
        <v>7</v>
      </c>
      <c r="C41" s="25">
        <v>0</v>
      </c>
      <c r="D41" s="132" t="s">
        <v>309</v>
      </c>
      <c r="E41" s="76">
        <f>SUM(E43)</f>
        <v>0</v>
      </c>
      <c r="F41" s="76">
        <f aca="true" t="shared" si="5" ref="F41:M41">SUM(F43)</f>
        <v>0</v>
      </c>
      <c r="G41" s="76">
        <f t="shared" si="5"/>
        <v>0</v>
      </c>
      <c r="H41" s="76">
        <f t="shared" si="5"/>
        <v>0</v>
      </c>
      <c r="I41" s="76">
        <f t="shared" si="5"/>
        <v>0</v>
      </c>
      <c r="J41" s="76">
        <f t="shared" si="5"/>
        <v>0</v>
      </c>
      <c r="K41" s="76">
        <f t="shared" si="5"/>
        <v>0</v>
      </c>
      <c r="L41" s="76">
        <f t="shared" si="5"/>
        <v>0</v>
      </c>
      <c r="M41" s="77">
        <f t="shared" si="5"/>
        <v>0</v>
      </c>
      <c r="N41" s="139"/>
    </row>
    <row r="42" spans="1:14" s="24" customFormat="1" ht="14.25" customHeight="1">
      <c r="A42" s="25"/>
      <c r="B42" s="25"/>
      <c r="C42" s="25"/>
      <c r="D42" s="131" t="s">
        <v>287</v>
      </c>
      <c r="E42" s="76"/>
      <c r="F42" s="76"/>
      <c r="G42" s="76"/>
      <c r="H42" s="76"/>
      <c r="I42" s="76"/>
      <c r="J42" s="76"/>
      <c r="K42" s="76"/>
      <c r="L42" s="76"/>
      <c r="M42" s="77"/>
      <c r="N42" s="139"/>
    </row>
    <row r="43" spans="1:14" ht="25.5">
      <c r="A43" s="25" t="s">
        <v>9</v>
      </c>
      <c r="B43" s="25">
        <v>7</v>
      </c>
      <c r="C43" s="25">
        <v>1</v>
      </c>
      <c r="D43" s="131" t="s">
        <v>309</v>
      </c>
      <c r="E43" s="76">
        <f>SUM(F43:G43)</f>
        <v>0</v>
      </c>
      <c r="F43" s="76">
        <v>0</v>
      </c>
      <c r="G43" s="76">
        <v>0</v>
      </c>
      <c r="H43" s="76">
        <f>SUM(I43:J43)</f>
        <v>0</v>
      </c>
      <c r="I43" s="76">
        <v>0</v>
      </c>
      <c r="J43" s="76">
        <v>0</v>
      </c>
      <c r="K43" s="76">
        <f>SUM(L43:M43)</f>
        <v>0</v>
      </c>
      <c r="L43" s="76">
        <v>0</v>
      </c>
      <c r="M43" s="77">
        <v>0</v>
      </c>
      <c r="N43" s="139"/>
    </row>
    <row r="44" spans="1:14" ht="29.25" customHeight="1">
      <c r="A44" s="25" t="s">
        <v>9</v>
      </c>
      <c r="B44" s="25">
        <v>8</v>
      </c>
      <c r="C44" s="25">
        <v>0</v>
      </c>
      <c r="D44" s="132" t="s">
        <v>310</v>
      </c>
      <c r="E44" s="76">
        <f>SUM(E46)</f>
        <v>0</v>
      </c>
      <c r="F44" s="76">
        <f aca="true" t="shared" si="6" ref="F44:M44">SUM(F46)</f>
        <v>0</v>
      </c>
      <c r="G44" s="76">
        <f t="shared" si="6"/>
        <v>0</v>
      </c>
      <c r="H44" s="76">
        <f t="shared" si="6"/>
        <v>0</v>
      </c>
      <c r="I44" s="76">
        <f t="shared" si="6"/>
        <v>0</v>
      </c>
      <c r="J44" s="76">
        <f t="shared" si="6"/>
        <v>0</v>
      </c>
      <c r="K44" s="76">
        <f t="shared" si="6"/>
        <v>0</v>
      </c>
      <c r="L44" s="76">
        <f t="shared" si="6"/>
        <v>0</v>
      </c>
      <c r="M44" s="77">
        <f t="shared" si="6"/>
        <v>0</v>
      </c>
      <c r="N44" s="139"/>
    </row>
    <row r="45" spans="1:14" s="24" customFormat="1" ht="18.75" customHeight="1">
      <c r="A45" s="25"/>
      <c r="B45" s="25"/>
      <c r="C45" s="25"/>
      <c r="D45" s="131" t="s">
        <v>287</v>
      </c>
      <c r="E45" s="76"/>
      <c r="F45" s="76"/>
      <c r="G45" s="76"/>
      <c r="H45" s="76"/>
      <c r="I45" s="76"/>
      <c r="J45" s="76"/>
      <c r="K45" s="76"/>
      <c r="L45" s="76"/>
      <c r="M45" s="77"/>
      <c r="N45" s="139"/>
    </row>
    <row r="46" spans="1:14" ht="28.5" customHeight="1">
      <c r="A46" s="25" t="s">
        <v>9</v>
      </c>
      <c r="B46" s="25">
        <v>8</v>
      </c>
      <c r="C46" s="25">
        <v>1</v>
      </c>
      <c r="D46" s="131" t="s">
        <v>310</v>
      </c>
      <c r="E46" s="76">
        <f>SUM(E48:E49)</f>
        <v>0</v>
      </c>
      <c r="F46" s="76">
        <f aca="true" t="shared" si="7" ref="F46:M46">SUM(F48:F49)</f>
        <v>0</v>
      </c>
      <c r="G46" s="76">
        <f t="shared" si="7"/>
        <v>0</v>
      </c>
      <c r="H46" s="76">
        <f t="shared" si="7"/>
        <v>0</v>
      </c>
      <c r="I46" s="76">
        <f t="shared" si="7"/>
        <v>0</v>
      </c>
      <c r="J46" s="76">
        <f t="shared" si="7"/>
        <v>0</v>
      </c>
      <c r="K46" s="76">
        <f t="shared" si="7"/>
        <v>0</v>
      </c>
      <c r="L46" s="76">
        <f t="shared" si="7"/>
        <v>0</v>
      </c>
      <c r="M46" s="77">
        <f t="shared" si="7"/>
        <v>0</v>
      </c>
      <c r="N46" s="139"/>
    </row>
    <row r="47" spans="1:14" ht="17.25">
      <c r="A47" s="25"/>
      <c r="B47" s="25"/>
      <c r="C47" s="25"/>
      <c r="D47" s="131" t="s">
        <v>287</v>
      </c>
      <c r="E47" s="76"/>
      <c r="F47" s="76"/>
      <c r="G47" s="76"/>
      <c r="H47" s="76"/>
      <c r="I47" s="76"/>
      <c r="J47" s="76"/>
      <c r="K47" s="76"/>
      <c r="L47" s="76"/>
      <c r="M47" s="77"/>
      <c r="N47" s="139"/>
    </row>
    <row r="48" spans="1:14" ht="17.25">
      <c r="A48" s="25" t="s">
        <v>9</v>
      </c>
      <c r="B48" s="25">
        <v>8</v>
      </c>
      <c r="C48" s="25">
        <v>1</v>
      </c>
      <c r="D48" s="131" t="s">
        <v>311</v>
      </c>
      <c r="E48" s="76">
        <f>SUM(F48:G48)</f>
        <v>0</v>
      </c>
      <c r="F48" s="76">
        <v>0</v>
      </c>
      <c r="G48" s="76">
        <v>0</v>
      </c>
      <c r="H48" s="76">
        <f>SUM(I48:J48)</f>
        <v>0</v>
      </c>
      <c r="I48" s="76">
        <v>0</v>
      </c>
      <c r="J48" s="76">
        <v>0</v>
      </c>
      <c r="K48" s="76">
        <f>SUM(L48:M48)</f>
        <v>0</v>
      </c>
      <c r="L48" s="76">
        <v>0</v>
      </c>
      <c r="M48" s="77">
        <v>0</v>
      </c>
      <c r="N48" s="139"/>
    </row>
    <row r="49" spans="1:14" ht="25.5">
      <c r="A49" s="25" t="s">
        <v>9</v>
      </c>
      <c r="B49" s="25">
        <v>8</v>
      </c>
      <c r="C49" s="25">
        <v>1</v>
      </c>
      <c r="D49" s="131" t="s">
        <v>312</v>
      </c>
      <c r="E49" s="76">
        <f>SUM(F49:G49)</f>
        <v>0</v>
      </c>
      <c r="F49" s="76">
        <v>0</v>
      </c>
      <c r="G49" s="76">
        <v>0</v>
      </c>
      <c r="H49" s="76">
        <f>SUM(I49:J49)</f>
        <v>0</v>
      </c>
      <c r="I49" s="76">
        <v>0</v>
      </c>
      <c r="J49" s="76">
        <v>0</v>
      </c>
      <c r="K49" s="76">
        <f>SUM(L49:M49)</f>
        <v>0</v>
      </c>
      <c r="L49" s="76">
        <v>0</v>
      </c>
      <c r="M49" s="77">
        <v>0</v>
      </c>
      <c r="N49" s="139"/>
    </row>
    <row r="50" spans="1:14" s="43" customFormat="1" ht="36" customHeight="1">
      <c r="A50" s="23" t="s">
        <v>10</v>
      </c>
      <c r="B50" s="23">
        <v>0</v>
      </c>
      <c r="C50" s="23">
        <v>0</v>
      </c>
      <c r="D50" s="130" t="s">
        <v>541</v>
      </c>
      <c r="E50" s="93">
        <f>SUM(E52,E55,E58,E61,E64)</f>
        <v>0</v>
      </c>
      <c r="F50" s="93">
        <f aca="true" t="shared" si="8" ref="F50:M50">SUM(F52,F55,F58,F61,F64)</f>
        <v>0</v>
      </c>
      <c r="G50" s="93">
        <f t="shared" si="8"/>
        <v>0</v>
      </c>
      <c r="H50" s="93">
        <f t="shared" si="8"/>
        <v>0</v>
      </c>
      <c r="I50" s="93">
        <f t="shared" si="8"/>
        <v>0</v>
      </c>
      <c r="J50" s="93">
        <f t="shared" si="8"/>
        <v>0</v>
      </c>
      <c r="K50" s="93">
        <f t="shared" si="8"/>
        <v>0</v>
      </c>
      <c r="L50" s="93">
        <f t="shared" si="8"/>
        <v>0</v>
      </c>
      <c r="M50" s="94">
        <f t="shared" si="8"/>
        <v>0</v>
      </c>
      <c r="N50" s="139"/>
    </row>
    <row r="51" spans="1:14" ht="26.25" customHeight="1">
      <c r="A51" s="25"/>
      <c r="B51" s="25"/>
      <c r="C51" s="25"/>
      <c r="D51" s="131" t="s">
        <v>193</v>
      </c>
      <c r="E51" s="76"/>
      <c r="F51" s="76"/>
      <c r="G51" s="76"/>
      <c r="H51" s="76"/>
      <c r="I51" s="76"/>
      <c r="J51" s="76"/>
      <c r="K51" s="76"/>
      <c r="L51" s="76"/>
      <c r="M51" s="77"/>
      <c r="N51" s="139"/>
    </row>
    <row r="52" spans="1:14" ht="21" customHeight="1">
      <c r="A52" s="25" t="s">
        <v>10</v>
      </c>
      <c r="B52" s="25">
        <v>1</v>
      </c>
      <c r="C52" s="25">
        <v>0</v>
      </c>
      <c r="D52" s="132" t="s">
        <v>313</v>
      </c>
      <c r="E52" s="76">
        <f>SUM(E54)</f>
        <v>0</v>
      </c>
      <c r="F52" s="76">
        <f aca="true" t="shared" si="9" ref="F52:M52">SUM(F54)</f>
        <v>0</v>
      </c>
      <c r="G52" s="76">
        <f t="shared" si="9"/>
        <v>0</v>
      </c>
      <c r="H52" s="76">
        <f t="shared" si="9"/>
        <v>0</v>
      </c>
      <c r="I52" s="76">
        <f t="shared" si="9"/>
        <v>0</v>
      </c>
      <c r="J52" s="76">
        <f t="shared" si="9"/>
        <v>0</v>
      </c>
      <c r="K52" s="76">
        <f t="shared" si="9"/>
        <v>0</v>
      </c>
      <c r="L52" s="76">
        <f t="shared" si="9"/>
        <v>0</v>
      </c>
      <c r="M52" s="77">
        <f t="shared" si="9"/>
        <v>0</v>
      </c>
      <c r="N52" s="139"/>
    </row>
    <row r="53" spans="1:14" s="24" customFormat="1" ht="10.5" customHeight="1">
      <c r="A53" s="25"/>
      <c r="B53" s="25"/>
      <c r="C53" s="25"/>
      <c r="D53" s="131" t="s">
        <v>287</v>
      </c>
      <c r="E53" s="76"/>
      <c r="F53" s="76"/>
      <c r="G53" s="76"/>
      <c r="H53" s="76"/>
      <c r="I53" s="76"/>
      <c r="J53" s="76"/>
      <c r="K53" s="76"/>
      <c r="L53" s="76"/>
      <c r="M53" s="77"/>
      <c r="N53" s="139"/>
    </row>
    <row r="54" spans="1:14" ht="19.5" customHeight="1">
      <c r="A54" s="25" t="s">
        <v>10</v>
      </c>
      <c r="B54" s="25">
        <v>1</v>
      </c>
      <c r="C54" s="25">
        <v>1</v>
      </c>
      <c r="D54" s="131" t="s">
        <v>313</v>
      </c>
      <c r="E54" s="76">
        <f>SUM(F54:G54)</f>
        <v>0</v>
      </c>
      <c r="F54" s="76">
        <v>0</v>
      </c>
      <c r="G54" s="76">
        <v>0</v>
      </c>
      <c r="H54" s="76">
        <f>SUM(I54:J54)</f>
        <v>0</v>
      </c>
      <c r="I54" s="76">
        <v>0</v>
      </c>
      <c r="J54" s="76">
        <v>0</v>
      </c>
      <c r="K54" s="76">
        <f>SUM(L54:M54)</f>
        <v>0</v>
      </c>
      <c r="L54" s="76">
        <v>0</v>
      </c>
      <c r="M54" s="77">
        <v>0</v>
      </c>
      <c r="N54" s="139"/>
    </row>
    <row r="55" spans="1:14" ht="17.25" customHeight="1">
      <c r="A55" s="25" t="s">
        <v>10</v>
      </c>
      <c r="B55" s="25">
        <v>2</v>
      </c>
      <c r="C55" s="25">
        <v>0</v>
      </c>
      <c r="D55" s="132" t="s">
        <v>314</v>
      </c>
      <c r="E55" s="76">
        <f>SUM(E57)</f>
        <v>0</v>
      </c>
      <c r="F55" s="76">
        <f aca="true" t="shared" si="10" ref="F55:M55">SUM(F57)</f>
        <v>0</v>
      </c>
      <c r="G55" s="76">
        <f t="shared" si="10"/>
        <v>0</v>
      </c>
      <c r="H55" s="76">
        <f t="shared" si="10"/>
        <v>0</v>
      </c>
      <c r="I55" s="76">
        <f t="shared" si="10"/>
        <v>0</v>
      </c>
      <c r="J55" s="76">
        <f t="shared" si="10"/>
        <v>0</v>
      </c>
      <c r="K55" s="76">
        <f t="shared" si="10"/>
        <v>0</v>
      </c>
      <c r="L55" s="76">
        <f t="shared" si="10"/>
        <v>0</v>
      </c>
      <c r="M55" s="77">
        <f t="shared" si="10"/>
        <v>0</v>
      </c>
      <c r="N55" s="139"/>
    </row>
    <row r="56" spans="1:14" s="24" customFormat="1" ht="10.5" customHeight="1">
      <c r="A56" s="25"/>
      <c r="B56" s="25"/>
      <c r="C56" s="25"/>
      <c r="D56" s="131" t="s">
        <v>287</v>
      </c>
      <c r="E56" s="76"/>
      <c r="F56" s="76"/>
      <c r="G56" s="76"/>
      <c r="H56" s="76"/>
      <c r="I56" s="76"/>
      <c r="J56" s="76"/>
      <c r="K56" s="76"/>
      <c r="L56" s="76"/>
      <c r="M56" s="77"/>
      <c r="N56" s="139"/>
    </row>
    <row r="57" spans="1:14" ht="15.75" customHeight="1">
      <c r="A57" s="25" t="s">
        <v>10</v>
      </c>
      <c r="B57" s="25">
        <v>2</v>
      </c>
      <c r="C57" s="25">
        <v>1</v>
      </c>
      <c r="D57" s="131" t="s">
        <v>314</v>
      </c>
      <c r="E57" s="76">
        <f>SUM(F57:G57)</f>
        <v>0</v>
      </c>
      <c r="F57" s="76">
        <v>0</v>
      </c>
      <c r="G57" s="76">
        <v>0</v>
      </c>
      <c r="H57" s="76">
        <f>SUM(I57:J57)</f>
        <v>0</v>
      </c>
      <c r="I57" s="76">
        <v>0</v>
      </c>
      <c r="J57" s="76">
        <v>0</v>
      </c>
      <c r="K57" s="76">
        <f>SUM(L57:M57)</f>
        <v>0</v>
      </c>
      <c r="L57" s="76">
        <v>0</v>
      </c>
      <c r="M57" s="77">
        <v>0</v>
      </c>
      <c r="N57" s="139"/>
    </row>
    <row r="58" spans="1:14" ht="17.25" customHeight="1">
      <c r="A58" s="25" t="s">
        <v>10</v>
      </c>
      <c r="B58" s="25">
        <v>3</v>
      </c>
      <c r="C58" s="25">
        <v>0</v>
      </c>
      <c r="D58" s="132" t="s">
        <v>315</v>
      </c>
      <c r="E58" s="76">
        <f>SUM(E60)</f>
        <v>0</v>
      </c>
      <c r="F58" s="76">
        <f aca="true" t="shared" si="11" ref="F58:M58">SUM(F60)</f>
        <v>0</v>
      </c>
      <c r="G58" s="76">
        <f t="shared" si="11"/>
        <v>0</v>
      </c>
      <c r="H58" s="76">
        <f t="shared" si="11"/>
        <v>0</v>
      </c>
      <c r="I58" s="76">
        <f t="shared" si="11"/>
        <v>0</v>
      </c>
      <c r="J58" s="76">
        <f t="shared" si="11"/>
        <v>0</v>
      </c>
      <c r="K58" s="76">
        <f t="shared" si="11"/>
        <v>0</v>
      </c>
      <c r="L58" s="76">
        <f t="shared" si="11"/>
        <v>0</v>
      </c>
      <c r="M58" s="77">
        <f t="shared" si="11"/>
        <v>0</v>
      </c>
      <c r="N58" s="139"/>
    </row>
    <row r="59" spans="1:14" s="24" customFormat="1" ht="14.25" customHeight="1">
      <c r="A59" s="25"/>
      <c r="B59" s="25"/>
      <c r="C59" s="25"/>
      <c r="D59" s="131" t="s">
        <v>287</v>
      </c>
      <c r="E59" s="76"/>
      <c r="F59" s="76"/>
      <c r="G59" s="76"/>
      <c r="H59" s="76"/>
      <c r="I59" s="76"/>
      <c r="J59" s="76"/>
      <c r="K59" s="76"/>
      <c r="L59" s="76"/>
      <c r="M59" s="77"/>
      <c r="N59" s="139"/>
    </row>
    <row r="60" spans="1:14" ht="19.5" customHeight="1">
      <c r="A60" s="25" t="s">
        <v>10</v>
      </c>
      <c r="B60" s="25">
        <v>3</v>
      </c>
      <c r="C60" s="25">
        <v>1</v>
      </c>
      <c r="D60" s="131" t="s">
        <v>315</v>
      </c>
      <c r="E60" s="76">
        <f>SUM(F60:G60)</f>
        <v>0</v>
      </c>
      <c r="F60" s="76">
        <v>0</v>
      </c>
      <c r="G60" s="76">
        <v>0</v>
      </c>
      <c r="H60" s="76">
        <f>SUM(I60:J60)</f>
        <v>0</v>
      </c>
      <c r="I60" s="76">
        <v>0</v>
      </c>
      <c r="J60" s="76">
        <v>0</v>
      </c>
      <c r="K60" s="76">
        <f>SUM(L60:M60)</f>
        <v>0</v>
      </c>
      <c r="L60" s="76">
        <v>0</v>
      </c>
      <c r="M60" s="77">
        <v>0</v>
      </c>
      <c r="N60" s="139"/>
    </row>
    <row r="61" spans="1:14" ht="31.5" customHeight="1">
      <c r="A61" s="25" t="s">
        <v>10</v>
      </c>
      <c r="B61" s="25">
        <v>4</v>
      </c>
      <c r="C61" s="25">
        <v>0</v>
      </c>
      <c r="D61" s="132" t="s">
        <v>316</v>
      </c>
      <c r="E61" s="76">
        <f>SUM(E63)</f>
        <v>0</v>
      </c>
      <c r="F61" s="76">
        <f aca="true" t="shared" si="12" ref="F61:M61">SUM(F63)</f>
        <v>0</v>
      </c>
      <c r="G61" s="76">
        <f t="shared" si="12"/>
        <v>0</v>
      </c>
      <c r="H61" s="76">
        <f t="shared" si="12"/>
        <v>0</v>
      </c>
      <c r="I61" s="76">
        <f t="shared" si="12"/>
        <v>0</v>
      </c>
      <c r="J61" s="76">
        <f t="shared" si="12"/>
        <v>0</v>
      </c>
      <c r="K61" s="76">
        <f t="shared" si="12"/>
        <v>0</v>
      </c>
      <c r="L61" s="76">
        <f t="shared" si="12"/>
        <v>0</v>
      </c>
      <c r="M61" s="77">
        <f t="shared" si="12"/>
        <v>0</v>
      </c>
      <c r="N61" s="139"/>
    </row>
    <row r="62" spans="1:14" s="24" customFormat="1" ht="15.75" customHeight="1">
      <c r="A62" s="25"/>
      <c r="B62" s="25"/>
      <c r="C62" s="25"/>
      <c r="D62" s="131" t="s">
        <v>287</v>
      </c>
      <c r="E62" s="76"/>
      <c r="F62" s="76"/>
      <c r="G62" s="76"/>
      <c r="H62" s="76"/>
      <c r="I62" s="76"/>
      <c r="J62" s="76"/>
      <c r="K62" s="76"/>
      <c r="L62" s="76"/>
      <c r="M62" s="77"/>
      <c r="N62" s="139"/>
    </row>
    <row r="63" spans="1:14" ht="30" customHeight="1">
      <c r="A63" s="25" t="s">
        <v>10</v>
      </c>
      <c r="B63" s="25">
        <v>4</v>
      </c>
      <c r="C63" s="25">
        <v>1</v>
      </c>
      <c r="D63" s="131" t="s">
        <v>316</v>
      </c>
      <c r="E63" s="76">
        <f>SUM(F63:G63)</f>
        <v>0</v>
      </c>
      <c r="F63" s="76">
        <v>0</v>
      </c>
      <c r="G63" s="76">
        <v>0</v>
      </c>
      <c r="H63" s="76">
        <f>SUM(I63:J63)</f>
        <v>0</v>
      </c>
      <c r="I63" s="76">
        <v>0</v>
      </c>
      <c r="J63" s="76">
        <v>0</v>
      </c>
      <c r="K63" s="76">
        <f>SUM(L63:M63)</f>
        <v>0</v>
      </c>
      <c r="L63" s="76">
        <v>0</v>
      </c>
      <c r="M63" s="77">
        <v>0</v>
      </c>
      <c r="N63" s="139"/>
    </row>
    <row r="64" spans="1:14" ht="20.25" customHeight="1">
      <c r="A64" s="25" t="s">
        <v>10</v>
      </c>
      <c r="B64" s="25">
        <v>5</v>
      </c>
      <c r="C64" s="25">
        <v>0</v>
      </c>
      <c r="D64" s="132" t="s">
        <v>317</v>
      </c>
      <c r="E64" s="76">
        <f>SUM(E66)</f>
        <v>0</v>
      </c>
      <c r="F64" s="76">
        <f aca="true" t="shared" si="13" ref="F64:M64">SUM(F66)</f>
        <v>0</v>
      </c>
      <c r="G64" s="76">
        <f t="shared" si="13"/>
        <v>0</v>
      </c>
      <c r="H64" s="76">
        <f t="shared" si="13"/>
        <v>0</v>
      </c>
      <c r="I64" s="76">
        <f t="shared" si="13"/>
        <v>0</v>
      </c>
      <c r="J64" s="76">
        <f t="shared" si="13"/>
        <v>0</v>
      </c>
      <c r="K64" s="76">
        <f t="shared" si="13"/>
        <v>0</v>
      </c>
      <c r="L64" s="76">
        <f t="shared" si="13"/>
        <v>0</v>
      </c>
      <c r="M64" s="77">
        <f t="shared" si="13"/>
        <v>0</v>
      </c>
      <c r="N64" s="139"/>
    </row>
    <row r="65" spans="1:14" s="24" customFormat="1" ht="13.5" customHeight="1">
      <c r="A65" s="25"/>
      <c r="B65" s="25"/>
      <c r="C65" s="25"/>
      <c r="D65" s="131" t="s">
        <v>287</v>
      </c>
      <c r="E65" s="76"/>
      <c r="F65" s="76"/>
      <c r="G65" s="76"/>
      <c r="H65" s="76"/>
      <c r="I65" s="76"/>
      <c r="J65" s="76"/>
      <c r="K65" s="76"/>
      <c r="L65" s="76"/>
      <c r="M65" s="77"/>
      <c r="N65" s="139"/>
    </row>
    <row r="66" spans="1:14" ht="18.75" customHeight="1">
      <c r="A66" s="25" t="s">
        <v>10</v>
      </c>
      <c r="B66" s="25">
        <v>5</v>
      </c>
      <c r="C66" s="25">
        <v>1</v>
      </c>
      <c r="D66" s="131" t="s">
        <v>317</v>
      </c>
      <c r="E66" s="76">
        <f>SUM(F66:G66)</f>
        <v>0</v>
      </c>
      <c r="F66" s="76">
        <v>0</v>
      </c>
      <c r="G66" s="76">
        <v>0</v>
      </c>
      <c r="H66" s="76">
        <f>SUM(I66:J66)</f>
        <v>0</v>
      </c>
      <c r="I66" s="76">
        <v>0</v>
      </c>
      <c r="J66" s="76">
        <v>0</v>
      </c>
      <c r="K66" s="76">
        <f>SUM(L66:M66)</f>
        <v>0</v>
      </c>
      <c r="L66" s="76">
        <v>0</v>
      </c>
      <c r="M66" s="77">
        <v>0</v>
      </c>
      <c r="N66" s="139"/>
    </row>
    <row r="67" spans="1:14" s="43" customFormat="1" ht="69" customHeight="1">
      <c r="A67" s="23" t="s">
        <v>11</v>
      </c>
      <c r="B67" s="23">
        <v>0</v>
      </c>
      <c r="C67" s="23">
        <v>0</v>
      </c>
      <c r="D67" s="130" t="s">
        <v>542</v>
      </c>
      <c r="E67" s="93">
        <f aca="true" t="shared" si="14" ref="E67:M67">SUM(E69,E74,E77,E81,E84,E87,E90,E93)</f>
        <v>0</v>
      </c>
      <c r="F67" s="93">
        <f t="shared" si="14"/>
        <v>0</v>
      </c>
      <c r="G67" s="93">
        <f t="shared" si="14"/>
        <v>0</v>
      </c>
      <c r="H67" s="93">
        <f t="shared" si="14"/>
        <v>0</v>
      </c>
      <c r="I67" s="93">
        <f t="shared" si="14"/>
        <v>0</v>
      </c>
      <c r="J67" s="93">
        <f t="shared" si="14"/>
        <v>0</v>
      </c>
      <c r="K67" s="93">
        <f t="shared" si="14"/>
        <v>0</v>
      </c>
      <c r="L67" s="93">
        <f t="shared" si="14"/>
        <v>0</v>
      </c>
      <c r="M67" s="94">
        <f t="shared" si="14"/>
        <v>0</v>
      </c>
      <c r="N67" s="139"/>
    </row>
    <row r="68" spans="1:14" ht="11.25" customHeight="1">
      <c r="A68" s="25"/>
      <c r="B68" s="25"/>
      <c r="C68" s="25"/>
      <c r="D68" s="131" t="s">
        <v>193</v>
      </c>
      <c r="E68" s="76"/>
      <c r="F68" s="76"/>
      <c r="G68" s="76"/>
      <c r="H68" s="76"/>
      <c r="I68" s="76"/>
      <c r="J68" s="76"/>
      <c r="K68" s="76"/>
      <c r="L68" s="76"/>
      <c r="M68" s="77"/>
      <c r="N68" s="139"/>
    </row>
    <row r="69" spans="1:14" ht="19.5" customHeight="1">
      <c r="A69" s="25" t="s">
        <v>11</v>
      </c>
      <c r="B69" s="25">
        <v>1</v>
      </c>
      <c r="C69" s="25">
        <v>0</v>
      </c>
      <c r="D69" s="132" t="s">
        <v>318</v>
      </c>
      <c r="E69" s="76">
        <f>SUM(E71:E73)</f>
        <v>0</v>
      </c>
      <c r="F69" s="76">
        <f aca="true" t="shared" si="15" ref="F69:M69">SUM(F71:F73)</f>
        <v>0</v>
      </c>
      <c r="G69" s="76">
        <f t="shared" si="15"/>
        <v>0</v>
      </c>
      <c r="H69" s="76">
        <f t="shared" si="15"/>
        <v>0</v>
      </c>
      <c r="I69" s="76">
        <f t="shared" si="15"/>
        <v>0</v>
      </c>
      <c r="J69" s="76">
        <f t="shared" si="15"/>
        <v>0</v>
      </c>
      <c r="K69" s="76">
        <f t="shared" si="15"/>
        <v>0</v>
      </c>
      <c r="L69" s="76">
        <f t="shared" si="15"/>
        <v>0</v>
      </c>
      <c r="M69" s="77">
        <f t="shared" si="15"/>
        <v>0</v>
      </c>
      <c r="N69" s="139"/>
    </row>
    <row r="70" spans="1:14" s="24" customFormat="1" ht="12.75" customHeight="1">
      <c r="A70" s="25"/>
      <c r="B70" s="25"/>
      <c r="C70" s="25"/>
      <c r="D70" s="131" t="s">
        <v>287</v>
      </c>
      <c r="E70" s="76"/>
      <c r="F70" s="76"/>
      <c r="G70" s="76"/>
      <c r="H70" s="76"/>
      <c r="I70" s="76"/>
      <c r="J70" s="76"/>
      <c r="K70" s="76"/>
      <c r="L70" s="76"/>
      <c r="M70" s="77"/>
      <c r="N70" s="139"/>
    </row>
    <row r="71" spans="1:14" ht="21.75" customHeight="1">
      <c r="A71" s="25" t="s">
        <v>11</v>
      </c>
      <c r="B71" s="25">
        <v>1</v>
      </c>
      <c r="C71" s="25">
        <v>1</v>
      </c>
      <c r="D71" s="131" t="s">
        <v>319</v>
      </c>
      <c r="E71" s="76">
        <f>SUM(F71:G71)</f>
        <v>0</v>
      </c>
      <c r="F71" s="76">
        <v>0</v>
      </c>
      <c r="G71" s="76">
        <v>0</v>
      </c>
      <c r="H71" s="76">
        <f>SUM(I71:J71)</f>
        <v>0</v>
      </c>
      <c r="I71" s="76">
        <v>0</v>
      </c>
      <c r="J71" s="76">
        <v>0</v>
      </c>
      <c r="K71" s="76">
        <f>SUM(L71:M71)</f>
        <v>0</v>
      </c>
      <c r="L71" s="76">
        <v>0</v>
      </c>
      <c r="M71" s="77">
        <v>0</v>
      </c>
      <c r="N71" s="139"/>
    </row>
    <row r="72" spans="1:14" ht="17.25">
      <c r="A72" s="25" t="s">
        <v>11</v>
      </c>
      <c r="B72" s="25">
        <v>1</v>
      </c>
      <c r="C72" s="25">
        <v>2</v>
      </c>
      <c r="D72" s="131" t="s">
        <v>320</v>
      </c>
      <c r="E72" s="76">
        <f>SUM(F72:G72)</f>
        <v>0</v>
      </c>
      <c r="F72" s="76">
        <v>0</v>
      </c>
      <c r="G72" s="76">
        <v>0</v>
      </c>
      <c r="H72" s="76">
        <f>SUM(I72:J72)</f>
        <v>0</v>
      </c>
      <c r="I72" s="76">
        <v>0</v>
      </c>
      <c r="J72" s="76">
        <v>0</v>
      </c>
      <c r="K72" s="76">
        <f>SUM(L72:M72)</f>
        <v>0</v>
      </c>
      <c r="L72" s="76">
        <v>0</v>
      </c>
      <c r="M72" s="77">
        <v>0</v>
      </c>
      <c r="N72" s="139"/>
    </row>
    <row r="73" spans="1:14" ht="17.25">
      <c r="A73" s="25" t="s">
        <v>11</v>
      </c>
      <c r="B73" s="25">
        <v>1</v>
      </c>
      <c r="C73" s="25">
        <v>3</v>
      </c>
      <c r="D73" s="131" t="s">
        <v>321</v>
      </c>
      <c r="E73" s="76">
        <f>SUM(F73:G73)</f>
        <v>0</v>
      </c>
      <c r="F73" s="76">
        <v>0</v>
      </c>
      <c r="G73" s="76">
        <v>0</v>
      </c>
      <c r="H73" s="76">
        <f>SUM(I73:J73)</f>
        <v>0</v>
      </c>
      <c r="I73" s="76">
        <v>0</v>
      </c>
      <c r="J73" s="76">
        <v>0</v>
      </c>
      <c r="K73" s="76">
        <f>SUM(L73:M73)</f>
        <v>0</v>
      </c>
      <c r="L73" s="76">
        <v>0</v>
      </c>
      <c r="M73" s="77">
        <v>0</v>
      </c>
      <c r="N73" s="139"/>
    </row>
    <row r="74" spans="1:14" ht="19.5" customHeight="1">
      <c r="A74" s="25" t="s">
        <v>11</v>
      </c>
      <c r="B74" s="25">
        <v>2</v>
      </c>
      <c r="C74" s="25">
        <v>0</v>
      </c>
      <c r="D74" s="132" t="s">
        <v>322</v>
      </c>
      <c r="E74" s="76">
        <f>SUM(E76)</f>
        <v>0</v>
      </c>
      <c r="F74" s="76">
        <f aca="true" t="shared" si="16" ref="F74:M74">SUM(F76)</f>
        <v>0</v>
      </c>
      <c r="G74" s="76">
        <f t="shared" si="16"/>
        <v>0</v>
      </c>
      <c r="H74" s="76">
        <f t="shared" si="16"/>
        <v>0</v>
      </c>
      <c r="I74" s="76">
        <f t="shared" si="16"/>
        <v>0</v>
      </c>
      <c r="J74" s="76">
        <f t="shared" si="16"/>
        <v>0</v>
      </c>
      <c r="K74" s="76">
        <f t="shared" si="16"/>
        <v>0</v>
      </c>
      <c r="L74" s="76">
        <f t="shared" si="16"/>
        <v>0</v>
      </c>
      <c r="M74" s="77">
        <f t="shared" si="16"/>
        <v>0</v>
      </c>
      <c r="N74" s="139"/>
    </row>
    <row r="75" spans="1:14" s="24" customFormat="1" ht="14.25" customHeight="1">
      <c r="A75" s="25"/>
      <c r="B75" s="25"/>
      <c r="C75" s="25"/>
      <c r="D75" s="131" t="s">
        <v>287</v>
      </c>
      <c r="E75" s="76"/>
      <c r="F75" s="76"/>
      <c r="G75" s="76"/>
      <c r="H75" s="76"/>
      <c r="I75" s="76"/>
      <c r="J75" s="76"/>
      <c r="K75" s="76"/>
      <c r="L75" s="76"/>
      <c r="M75" s="77"/>
      <c r="N75" s="139"/>
    </row>
    <row r="76" spans="1:14" ht="15.75" customHeight="1">
      <c r="A76" s="25" t="s">
        <v>11</v>
      </c>
      <c r="B76" s="25">
        <v>2</v>
      </c>
      <c r="C76" s="25">
        <v>1</v>
      </c>
      <c r="D76" s="131" t="s">
        <v>322</v>
      </c>
      <c r="E76" s="76">
        <f>SUM(F76:G76)</f>
        <v>0</v>
      </c>
      <c r="F76" s="76">
        <v>0</v>
      </c>
      <c r="G76" s="76">
        <v>0</v>
      </c>
      <c r="H76" s="76">
        <f>SUM(I76:J76)</f>
        <v>0</v>
      </c>
      <c r="I76" s="76">
        <v>0</v>
      </c>
      <c r="J76" s="76">
        <v>0</v>
      </c>
      <c r="K76" s="76">
        <f>SUM(L76:M76)</f>
        <v>0</v>
      </c>
      <c r="L76" s="76">
        <v>0</v>
      </c>
      <c r="M76" s="77">
        <v>0</v>
      </c>
      <c r="N76" s="139"/>
    </row>
    <row r="77" spans="1:14" ht="26.25" customHeight="1">
      <c r="A77" s="25" t="s">
        <v>11</v>
      </c>
      <c r="B77" s="25">
        <v>3</v>
      </c>
      <c r="C77" s="25">
        <v>0</v>
      </c>
      <c r="D77" s="132" t="s">
        <v>323</v>
      </c>
      <c r="E77" s="76">
        <f>SUM(E79:E80)</f>
        <v>0</v>
      </c>
      <c r="F77" s="76">
        <f aca="true" t="shared" si="17" ref="F77:M77">SUM(F79:F80)</f>
        <v>0</v>
      </c>
      <c r="G77" s="76">
        <f t="shared" si="17"/>
        <v>0</v>
      </c>
      <c r="H77" s="76">
        <f t="shared" si="17"/>
        <v>0</v>
      </c>
      <c r="I77" s="76">
        <f t="shared" si="17"/>
        <v>0</v>
      </c>
      <c r="J77" s="76">
        <f t="shared" si="17"/>
        <v>0</v>
      </c>
      <c r="K77" s="76">
        <f t="shared" si="17"/>
        <v>0</v>
      </c>
      <c r="L77" s="76">
        <f t="shared" si="17"/>
        <v>0</v>
      </c>
      <c r="M77" s="77">
        <f t="shared" si="17"/>
        <v>0</v>
      </c>
      <c r="N77" s="139"/>
    </row>
    <row r="78" spans="1:14" s="24" customFormat="1" ht="16.5" customHeight="1">
      <c r="A78" s="25"/>
      <c r="B78" s="25"/>
      <c r="C78" s="25"/>
      <c r="D78" s="131" t="s">
        <v>287</v>
      </c>
      <c r="E78" s="76"/>
      <c r="F78" s="76"/>
      <c r="G78" s="76"/>
      <c r="H78" s="76"/>
      <c r="I78" s="76"/>
      <c r="J78" s="76"/>
      <c r="K78" s="76"/>
      <c r="L78" s="76"/>
      <c r="M78" s="77"/>
      <c r="N78" s="139"/>
    </row>
    <row r="79" spans="1:14" ht="20.25" customHeight="1">
      <c r="A79" s="25" t="s">
        <v>11</v>
      </c>
      <c r="B79" s="25">
        <v>3</v>
      </c>
      <c r="C79" s="25">
        <v>1</v>
      </c>
      <c r="D79" s="131" t="s">
        <v>324</v>
      </c>
      <c r="E79" s="76">
        <f>SUM(F79:G79)</f>
        <v>0</v>
      </c>
      <c r="F79" s="76">
        <v>0</v>
      </c>
      <c r="G79" s="76">
        <v>0</v>
      </c>
      <c r="H79" s="76">
        <f>SUM(I79:J79)</f>
        <v>0</v>
      </c>
      <c r="I79" s="76">
        <v>0</v>
      </c>
      <c r="J79" s="76">
        <v>0</v>
      </c>
      <c r="K79" s="76">
        <f>SUM(L79:M79)</f>
        <v>0</v>
      </c>
      <c r="L79" s="76">
        <v>0</v>
      </c>
      <c r="M79" s="77">
        <v>0</v>
      </c>
      <c r="N79" s="139"/>
    </row>
    <row r="80" spans="1:14" ht="17.25">
      <c r="A80" s="25" t="s">
        <v>11</v>
      </c>
      <c r="B80" s="25">
        <v>3</v>
      </c>
      <c r="C80" s="25">
        <v>2</v>
      </c>
      <c r="D80" s="131" t="s">
        <v>325</v>
      </c>
      <c r="E80" s="76">
        <f>SUM(F80:G80)</f>
        <v>0</v>
      </c>
      <c r="F80" s="76">
        <v>0</v>
      </c>
      <c r="G80" s="76">
        <v>0</v>
      </c>
      <c r="H80" s="76">
        <f>SUM(I80:J80)</f>
        <v>0</v>
      </c>
      <c r="I80" s="76">
        <v>0</v>
      </c>
      <c r="J80" s="76">
        <v>0</v>
      </c>
      <c r="K80" s="76">
        <f>SUM(L80:M80)</f>
        <v>0</v>
      </c>
      <c r="L80" s="76">
        <v>0</v>
      </c>
      <c r="M80" s="77">
        <v>0</v>
      </c>
      <c r="N80" s="139"/>
    </row>
    <row r="81" spans="1:14" ht="17.25">
      <c r="A81" s="25" t="s">
        <v>11</v>
      </c>
      <c r="B81" s="25">
        <v>4</v>
      </c>
      <c r="C81" s="25">
        <v>0</v>
      </c>
      <c r="D81" s="132" t="s">
        <v>326</v>
      </c>
      <c r="E81" s="76">
        <f>SUM(E83)</f>
        <v>0</v>
      </c>
      <c r="F81" s="76">
        <f aca="true" t="shared" si="18" ref="F81:M81">SUM(F83)</f>
        <v>0</v>
      </c>
      <c r="G81" s="76">
        <f t="shared" si="18"/>
        <v>0</v>
      </c>
      <c r="H81" s="76">
        <f t="shared" si="18"/>
        <v>0</v>
      </c>
      <c r="I81" s="76">
        <f t="shared" si="18"/>
        <v>0</v>
      </c>
      <c r="J81" s="76">
        <f t="shared" si="18"/>
        <v>0</v>
      </c>
      <c r="K81" s="76">
        <f t="shared" si="18"/>
        <v>0</v>
      </c>
      <c r="L81" s="76">
        <f t="shared" si="18"/>
        <v>0</v>
      </c>
      <c r="M81" s="77">
        <f t="shared" si="18"/>
        <v>0</v>
      </c>
      <c r="N81" s="139"/>
    </row>
    <row r="82" spans="1:14" s="24" customFormat="1" ht="14.25" customHeight="1">
      <c r="A82" s="25"/>
      <c r="B82" s="25"/>
      <c r="C82" s="25"/>
      <c r="D82" s="131" t="s">
        <v>287</v>
      </c>
      <c r="E82" s="76"/>
      <c r="F82" s="76"/>
      <c r="G82" s="76"/>
      <c r="H82" s="76"/>
      <c r="I82" s="76"/>
      <c r="J82" s="76"/>
      <c r="K82" s="76"/>
      <c r="L82" s="76"/>
      <c r="M82" s="77"/>
      <c r="N82" s="139"/>
    </row>
    <row r="83" spans="1:14" ht="17.25">
      <c r="A83" s="25" t="s">
        <v>11</v>
      </c>
      <c r="B83" s="25">
        <v>4</v>
      </c>
      <c r="C83" s="25">
        <v>1</v>
      </c>
      <c r="D83" s="131" t="s">
        <v>326</v>
      </c>
      <c r="E83" s="76">
        <f>SUM(F83:G83)</f>
        <v>0</v>
      </c>
      <c r="F83" s="76">
        <v>0</v>
      </c>
      <c r="G83" s="76">
        <v>0</v>
      </c>
      <c r="H83" s="76">
        <f>SUM(I83:J83)</f>
        <v>0</v>
      </c>
      <c r="I83" s="76">
        <v>0</v>
      </c>
      <c r="J83" s="76">
        <v>0</v>
      </c>
      <c r="K83" s="76">
        <f>SUM(L83:M83)</f>
        <v>0</v>
      </c>
      <c r="L83" s="76">
        <v>0</v>
      </c>
      <c r="M83" s="77">
        <v>0</v>
      </c>
      <c r="N83" s="139"/>
    </row>
    <row r="84" spans="1:14" ht="14.25" customHeight="1">
      <c r="A84" s="25" t="s">
        <v>11</v>
      </c>
      <c r="B84" s="25">
        <v>5</v>
      </c>
      <c r="C84" s="25">
        <v>0</v>
      </c>
      <c r="D84" s="132" t="s">
        <v>327</v>
      </c>
      <c r="E84" s="76">
        <f>SUM(E86)</f>
        <v>0</v>
      </c>
      <c r="F84" s="76">
        <f aca="true" t="shared" si="19" ref="F84:M84">SUM(F86)</f>
        <v>0</v>
      </c>
      <c r="G84" s="76">
        <f t="shared" si="19"/>
        <v>0</v>
      </c>
      <c r="H84" s="76">
        <f t="shared" si="19"/>
        <v>0</v>
      </c>
      <c r="I84" s="76">
        <f t="shared" si="19"/>
        <v>0</v>
      </c>
      <c r="J84" s="76">
        <f t="shared" si="19"/>
        <v>0</v>
      </c>
      <c r="K84" s="76">
        <f t="shared" si="19"/>
        <v>0</v>
      </c>
      <c r="L84" s="76">
        <f t="shared" si="19"/>
        <v>0</v>
      </c>
      <c r="M84" s="77">
        <f t="shared" si="19"/>
        <v>0</v>
      </c>
      <c r="N84" s="139"/>
    </row>
    <row r="85" spans="1:14" s="24" customFormat="1" ht="14.25" customHeight="1">
      <c r="A85" s="25"/>
      <c r="B85" s="25"/>
      <c r="C85" s="25"/>
      <c r="D85" s="131" t="s">
        <v>287</v>
      </c>
      <c r="E85" s="76"/>
      <c r="F85" s="76"/>
      <c r="G85" s="76"/>
      <c r="H85" s="76"/>
      <c r="I85" s="76"/>
      <c r="J85" s="76"/>
      <c r="K85" s="76"/>
      <c r="L85" s="76"/>
      <c r="M85" s="77"/>
      <c r="N85" s="139"/>
    </row>
    <row r="86" spans="1:14" ht="18" customHeight="1">
      <c r="A86" s="25" t="s">
        <v>11</v>
      </c>
      <c r="B86" s="25">
        <v>5</v>
      </c>
      <c r="C86" s="25">
        <v>1</v>
      </c>
      <c r="D86" s="131" t="s">
        <v>327</v>
      </c>
      <c r="E86" s="76">
        <f>SUM(F86:G86)</f>
        <v>0</v>
      </c>
      <c r="F86" s="76">
        <v>0</v>
      </c>
      <c r="G86" s="76">
        <v>0</v>
      </c>
      <c r="H86" s="76">
        <f>SUM(I86:J86)</f>
        <v>0</v>
      </c>
      <c r="I86" s="76">
        <v>0</v>
      </c>
      <c r="J86" s="76">
        <v>0</v>
      </c>
      <c r="K86" s="76">
        <f>SUM(L86:M86)</f>
        <v>0</v>
      </c>
      <c r="L86" s="76">
        <v>0</v>
      </c>
      <c r="M86" s="77">
        <v>0</v>
      </c>
      <c r="N86" s="139"/>
    </row>
    <row r="87" spans="1:14" ht="30" customHeight="1">
      <c r="A87" s="25" t="s">
        <v>11</v>
      </c>
      <c r="B87" s="25">
        <v>6</v>
      </c>
      <c r="C87" s="25">
        <v>0</v>
      </c>
      <c r="D87" s="132" t="s">
        <v>328</v>
      </c>
      <c r="E87" s="76">
        <f>SUM(E89)</f>
        <v>0</v>
      </c>
      <c r="F87" s="76">
        <f aca="true" t="shared" si="20" ref="F87:M87">SUM(F89)</f>
        <v>0</v>
      </c>
      <c r="G87" s="76">
        <f t="shared" si="20"/>
        <v>0</v>
      </c>
      <c r="H87" s="76">
        <f t="shared" si="20"/>
        <v>0</v>
      </c>
      <c r="I87" s="76">
        <f t="shared" si="20"/>
        <v>0</v>
      </c>
      <c r="J87" s="76">
        <f t="shared" si="20"/>
        <v>0</v>
      </c>
      <c r="K87" s="76">
        <f t="shared" si="20"/>
        <v>0</v>
      </c>
      <c r="L87" s="76">
        <f t="shared" si="20"/>
        <v>0</v>
      </c>
      <c r="M87" s="77">
        <f t="shared" si="20"/>
        <v>0</v>
      </c>
      <c r="N87" s="139"/>
    </row>
    <row r="88" spans="1:14" s="24" customFormat="1" ht="13.5" customHeight="1">
      <c r="A88" s="25"/>
      <c r="B88" s="25"/>
      <c r="C88" s="25"/>
      <c r="D88" s="131" t="s">
        <v>287</v>
      </c>
      <c r="E88" s="76"/>
      <c r="F88" s="76"/>
      <c r="G88" s="76"/>
      <c r="H88" s="76"/>
      <c r="I88" s="76"/>
      <c r="J88" s="76"/>
      <c r="K88" s="76"/>
      <c r="L88" s="76"/>
      <c r="M88" s="77"/>
      <c r="N88" s="139"/>
    </row>
    <row r="89" spans="1:14" ht="28.5" customHeight="1">
      <c r="A89" s="25" t="s">
        <v>11</v>
      </c>
      <c r="B89" s="25">
        <v>6</v>
      </c>
      <c r="C89" s="25">
        <v>1</v>
      </c>
      <c r="D89" s="131" t="s">
        <v>328</v>
      </c>
      <c r="E89" s="76">
        <f>SUM(F89:G89)</f>
        <v>0</v>
      </c>
      <c r="F89" s="76">
        <v>0</v>
      </c>
      <c r="G89" s="76">
        <v>0</v>
      </c>
      <c r="H89" s="76">
        <f>SUM(I89:J89)</f>
        <v>0</v>
      </c>
      <c r="I89" s="76">
        <v>0</v>
      </c>
      <c r="J89" s="76">
        <v>0</v>
      </c>
      <c r="K89" s="76">
        <f>SUM(L89:M89)</f>
        <v>0</v>
      </c>
      <c r="L89" s="76">
        <v>0</v>
      </c>
      <c r="M89" s="77">
        <v>0</v>
      </c>
      <c r="N89" s="139"/>
    </row>
    <row r="90" spans="1:14" ht="23.25" customHeight="1">
      <c r="A90" s="25" t="s">
        <v>11</v>
      </c>
      <c r="B90" s="25" t="s">
        <v>146</v>
      </c>
      <c r="C90" s="25" t="s">
        <v>2</v>
      </c>
      <c r="D90" s="132" t="s">
        <v>329</v>
      </c>
      <c r="E90" s="76">
        <f aca="true" t="shared" si="21" ref="E90:M90">SUM(E92)</f>
        <v>0</v>
      </c>
      <c r="F90" s="76">
        <f t="shared" si="21"/>
        <v>0</v>
      </c>
      <c r="G90" s="76">
        <f t="shared" si="21"/>
        <v>0</v>
      </c>
      <c r="H90" s="76">
        <f t="shared" si="21"/>
        <v>0</v>
      </c>
      <c r="I90" s="76">
        <f t="shared" si="21"/>
        <v>0</v>
      </c>
      <c r="J90" s="76">
        <f t="shared" si="21"/>
        <v>0</v>
      </c>
      <c r="K90" s="76">
        <f t="shared" si="21"/>
        <v>0</v>
      </c>
      <c r="L90" s="76">
        <f t="shared" si="21"/>
        <v>0</v>
      </c>
      <c r="M90" s="77">
        <f t="shared" si="21"/>
        <v>0</v>
      </c>
      <c r="N90" s="139"/>
    </row>
    <row r="91" spans="1:14" ht="15.75" customHeight="1">
      <c r="A91" s="25"/>
      <c r="B91" s="25"/>
      <c r="C91" s="25"/>
      <c r="D91" s="131" t="s">
        <v>287</v>
      </c>
      <c r="E91" s="76"/>
      <c r="F91" s="76"/>
      <c r="G91" s="76"/>
      <c r="H91" s="76"/>
      <c r="I91" s="76"/>
      <c r="J91" s="76"/>
      <c r="K91" s="76"/>
      <c r="L91" s="76"/>
      <c r="M91" s="77"/>
      <c r="N91" s="139"/>
    </row>
    <row r="92" spans="1:14" ht="20.25" customHeight="1">
      <c r="A92" s="25" t="s">
        <v>11</v>
      </c>
      <c r="B92" s="25" t="s">
        <v>146</v>
      </c>
      <c r="C92" s="25" t="s">
        <v>3</v>
      </c>
      <c r="D92" s="131" t="s">
        <v>329</v>
      </c>
      <c r="E92" s="76">
        <f>SUM(F92:G92)</f>
        <v>0</v>
      </c>
      <c r="F92" s="76">
        <v>0</v>
      </c>
      <c r="G92" s="76">
        <v>0</v>
      </c>
      <c r="H92" s="76">
        <f>SUM(I92:J92)</f>
        <v>0</v>
      </c>
      <c r="I92" s="76">
        <v>0</v>
      </c>
      <c r="J92" s="76">
        <v>0</v>
      </c>
      <c r="K92" s="76">
        <f>SUM(L92:M92)</f>
        <v>0</v>
      </c>
      <c r="L92" s="76">
        <v>0</v>
      </c>
      <c r="M92" s="77">
        <v>0</v>
      </c>
      <c r="N92" s="139"/>
    </row>
    <row r="93" spans="1:14" ht="30.75" customHeight="1">
      <c r="A93" s="25" t="s">
        <v>11</v>
      </c>
      <c r="B93" s="25" t="s">
        <v>145</v>
      </c>
      <c r="C93" s="25">
        <v>0</v>
      </c>
      <c r="D93" s="132" t="s">
        <v>330</v>
      </c>
      <c r="E93" s="76">
        <f>SUM(E95)</f>
        <v>0</v>
      </c>
      <c r="F93" s="76">
        <f aca="true" t="shared" si="22" ref="F93:M93">SUM(F95)</f>
        <v>0</v>
      </c>
      <c r="G93" s="76">
        <f t="shared" si="22"/>
        <v>0</v>
      </c>
      <c r="H93" s="76">
        <f t="shared" si="22"/>
        <v>0</v>
      </c>
      <c r="I93" s="76">
        <f t="shared" si="22"/>
        <v>0</v>
      </c>
      <c r="J93" s="76">
        <f t="shared" si="22"/>
        <v>0</v>
      </c>
      <c r="K93" s="76">
        <f t="shared" si="22"/>
        <v>0</v>
      </c>
      <c r="L93" s="76">
        <f t="shared" si="22"/>
        <v>0</v>
      </c>
      <c r="M93" s="77">
        <f t="shared" si="22"/>
        <v>0</v>
      </c>
      <c r="N93" s="139"/>
    </row>
    <row r="94" spans="1:14" s="24" customFormat="1" ht="12.75" customHeight="1">
      <c r="A94" s="25"/>
      <c r="B94" s="25"/>
      <c r="C94" s="25"/>
      <c r="D94" s="131" t="s">
        <v>287</v>
      </c>
      <c r="E94" s="76"/>
      <c r="F94" s="76"/>
      <c r="G94" s="76"/>
      <c r="H94" s="76"/>
      <c r="I94" s="76"/>
      <c r="J94" s="76"/>
      <c r="K94" s="76"/>
      <c r="L94" s="76"/>
      <c r="M94" s="77"/>
      <c r="N94" s="139"/>
    </row>
    <row r="95" spans="1:14" ht="27.75" customHeight="1">
      <c r="A95" s="25" t="s">
        <v>11</v>
      </c>
      <c r="B95" s="25" t="s">
        <v>145</v>
      </c>
      <c r="C95" s="25">
        <v>1</v>
      </c>
      <c r="D95" s="131" t="s">
        <v>331</v>
      </c>
      <c r="E95" s="76">
        <f>SUM(F95:G95)</f>
        <v>0</v>
      </c>
      <c r="F95" s="76">
        <v>0</v>
      </c>
      <c r="G95" s="76">
        <v>0</v>
      </c>
      <c r="H95" s="76">
        <f>SUM(I95:J95)</f>
        <v>0</v>
      </c>
      <c r="I95" s="76">
        <v>0</v>
      </c>
      <c r="J95" s="76">
        <v>0</v>
      </c>
      <c r="K95" s="76">
        <f>SUM(L95:M95)</f>
        <v>0</v>
      </c>
      <c r="L95" s="76">
        <v>0</v>
      </c>
      <c r="M95" s="77">
        <v>0</v>
      </c>
      <c r="N95" s="139"/>
    </row>
    <row r="96" spans="1:14" s="43" customFormat="1" ht="45" customHeight="1">
      <c r="A96" s="23" t="s">
        <v>12</v>
      </c>
      <c r="B96" s="23">
        <v>0</v>
      </c>
      <c r="C96" s="23">
        <v>0</v>
      </c>
      <c r="D96" s="130" t="s">
        <v>543</v>
      </c>
      <c r="E96" s="93">
        <f>SUM(E98,E102,E108,E116,E121,E128,E131,E137,E146)</f>
        <v>-767067.9726</v>
      </c>
      <c r="F96" s="93">
        <f aca="true" t="shared" si="23" ref="F96:M96">SUM(F98,F102,F108,F116,F121,F128,F131,F137,F146)</f>
        <v>78000</v>
      </c>
      <c r="G96" s="93">
        <f t="shared" si="23"/>
        <v>-845067.9726</v>
      </c>
      <c r="H96" s="93">
        <f t="shared" si="23"/>
        <v>229435.52740000002</v>
      </c>
      <c r="I96" s="93">
        <f t="shared" si="23"/>
        <v>78000</v>
      </c>
      <c r="J96" s="93">
        <f t="shared" si="23"/>
        <v>151435.52740000002</v>
      </c>
      <c r="K96" s="93">
        <f t="shared" si="23"/>
        <v>560556.994</v>
      </c>
      <c r="L96" s="93">
        <f t="shared" si="23"/>
        <v>4043</v>
      </c>
      <c r="M96" s="94">
        <f t="shared" si="23"/>
        <v>556513.994</v>
      </c>
      <c r="N96" s="139">
        <f>K96*100/H96</f>
        <v>244.32004945019682</v>
      </c>
    </row>
    <row r="97" spans="1:14" ht="25.5" customHeight="1">
      <c r="A97" s="25"/>
      <c r="B97" s="25"/>
      <c r="C97" s="25"/>
      <c r="D97" s="131" t="s">
        <v>193</v>
      </c>
      <c r="E97" s="76"/>
      <c r="F97" s="76"/>
      <c r="G97" s="76"/>
      <c r="H97" s="76"/>
      <c r="I97" s="76"/>
      <c r="J97" s="76"/>
      <c r="K97" s="76"/>
      <c r="L97" s="76"/>
      <c r="M97" s="77"/>
      <c r="N97" s="139"/>
    </row>
    <row r="98" spans="1:14" ht="26.25" customHeight="1">
      <c r="A98" s="25" t="s">
        <v>12</v>
      </c>
      <c r="B98" s="25">
        <v>1</v>
      </c>
      <c r="C98" s="25">
        <v>0</v>
      </c>
      <c r="D98" s="132" t="s">
        <v>332</v>
      </c>
      <c r="E98" s="76">
        <f>SUM(E100:E101)</f>
        <v>0</v>
      </c>
      <c r="F98" s="76">
        <f aca="true" t="shared" si="24" ref="F98:M98">SUM(F100:F101)</f>
        <v>0</v>
      </c>
      <c r="G98" s="76">
        <f t="shared" si="24"/>
        <v>0</v>
      </c>
      <c r="H98" s="76">
        <f t="shared" si="24"/>
        <v>0</v>
      </c>
      <c r="I98" s="76">
        <f t="shared" si="24"/>
        <v>0</v>
      </c>
      <c r="J98" s="76">
        <f t="shared" si="24"/>
        <v>0</v>
      </c>
      <c r="K98" s="76">
        <f t="shared" si="24"/>
        <v>0</v>
      </c>
      <c r="L98" s="76">
        <f t="shared" si="24"/>
        <v>0</v>
      </c>
      <c r="M98" s="77">
        <f t="shared" si="24"/>
        <v>0</v>
      </c>
      <c r="N98" s="139"/>
    </row>
    <row r="99" spans="1:14" s="24" customFormat="1" ht="13.5" customHeight="1">
      <c r="A99" s="25"/>
      <c r="B99" s="25"/>
      <c r="C99" s="25"/>
      <c r="D99" s="131" t="s">
        <v>287</v>
      </c>
      <c r="E99" s="76"/>
      <c r="F99" s="76"/>
      <c r="G99" s="76"/>
      <c r="H99" s="76"/>
      <c r="I99" s="76"/>
      <c r="J99" s="76"/>
      <c r="K99" s="76"/>
      <c r="L99" s="76"/>
      <c r="M99" s="77"/>
      <c r="N99" s="139"/>
    </row>
    <row r="100" spans="1:14" ht="29.25" customHeight="1">
      <c r="A100" s="25" t="s">
        <v>12</v>
      </c>
      <c r="B100" s="25">
        <v>1</v>
      </c>
      <c r="C100" s="25">
        <v>1</v>
      </c>
      <c r="D100" s="131" t="s">
        <v>333</v>
      </c>
      <c r="E100" s="76">
        <f>SUM(F100:G100)</f>
        <v>0</v>
      </c>
      <c r="F100" s="76">
        <v>0</v>
      </c>
      <c r="G100" s="76">
        <v>0</v>
      </c>
      <c r="H100" s="76">
        <f>SUM(I100:J100)</f>
        <v>0</v>
      </c>
      <c r="I100" s="76">
        <v>0</v>
      </c>
      <c r="J100" s="76">
        <v>0</v>
      </c>
      <c r="K100" s="76">
        <f>SUM(L100:M100)</f>
        <v>0</v>
      </c>
      <c r="L100" s="76">
        <v>0</v>
      </c>
      <c r="M100" s="77">
        <v>0</v>
      </c>
      <c r="N100" s="139"/>
    </row>
    <row r="101" spans="1:14" ht="27" customHeight="1">
      <c r="A101" s="25" t="s">
        <v>12</v>
      </c>
      <c r="B101" s="25">
        <v>1</v>
      </c>
      <c r="C101" s="25">
        <v>2</v>
      </c>
      <c r="D101" s="131" t="s">
        <v>334</v>
      </c>
      <c r="E101" s="76">
        <f>SUM(F101:G101)</f>
        <v>0</v>
      </c>
      <c r="F101" s="76">
        <v>0</v>
      </c>
      <c r="G101" s="76">
        <v>0</v>
      </c>
      <c r="H101" s="76">
        <f>SUM(I101:J101)</f>
        <v>0</v>
      </c>
      <c r="I101" s="76">
        <v>0</v>
      </c>
      <c r="J101" s="76">
        <v>0</v>
      </c>
      <c r="K101" s="76">
        <f>SUM(L101:M101)</f>
        <v>0</v>
      </c>
      <c r="L101" s="76">
        <v>0</v>
      </c>
      <c r="M101" s="77">
        <v>0</v>
      </c>
      <c r="N101" s="139"/>
    </row>
    <row r="102" spans="1:14" ht="24.75" customHeight="1">
      <c r="A102" s="25" t="s">
        <v>12</v>
      </c>
      <c r="B102" s="25">
        <v>2</v>
      </c>
      <c r="C102" s="25">
        <v>0</v>
      </c>
      <c r="D102" s="132" t="s">
        <v>335</v>
      </c>
      <c r="E102" s="76">
        <f>SUM(E104:E107)</f>
        <v>1008686</v>
      </c>
      <c r="F102" s="76">
        <f aca="true" t="shared" si="25" ref="F102:M102">SUM(F104:F107)</f>
        <v>22500</v>
      </c>
      <c r="G102" s="76">
        <f t="shared" si="25"/>
        <v>986186</v>
      </c>
      <c r="H102" s="76">
        <f t="shared" si="25"/>
        <v>1005801</v>
      </c>
      <c r="I102" s="76">
        <f t="shared" si="25"/>
        <v>22500</v>
      </c>
      <c r="J102" s="76">
        <f t="shared" si="25"/>
        <v>983301</v>
      </c>
      <c r="K102" s="76">
        <f t="shared" si="25"/>
        <v>318118.078</v>
      </c>
      <c r="L102" s="76">
        <f t="shared" si="25"/>
        <v>2883</v>
      </c>
      <c r="M102" s="77">
        <f t="shared" si="25"/>
        <v>315235.078</v>
      </c>
      <c r="N102" s="139">
        <f>K102*100/H102</f>
        <v>31.628331846955806</v>
      </c>
    </row>
    <row r="103" spans="1:14" s="24" customFormat="1" ht="13.5" customHeight="1">
      <c r="A103" s="25"/>
      <c r="B103" s="25"/>
      <c r="C103" s="25"/>
      <c r="D103" s="131" t="s">
        <v>287</v>
      </c>
      <c r="E103" s="76"/>
      <c r="F103" s="76"/>
      <c r="G103" s="76"/>
      <c r="H103" s="76"/>
      <c r="I103" s="76"/>
      <c r="J103" s="76"/>
      <c r="K103" s="76"/>
      <c r="L103" s="76"/>
      <c r="M103" s="77"/>
      <c r="N103" s="139"/>
    </row>
    <row r="104" spans="1:14" ht="16.5" customHeight="1">
      <c r="A104" s="25" t="s">
        <v>12</v>
      </c>
      <c r="B104" s="25">
        <v>2</v>
      </c>
      <c r="C104" s="25">
        <v>1</v>
      </c>
      <c r="D104" s="131" t="s">
        <v>336</v>
      </c>
      <c r="E104" s="76">
        <f>SUM(F104:G104)</f>
        <v>22500</v>
      </c>
      <c r="F104" s="76">
        <v>22500</v>
      </c>
      <c r="G104" s="76">
        <v>0</v>
      </c>
      <c r="H104" s="76">
        <f>SUM(I104:J104)</f>
        <v>22500</v>
      </c>
      <c r="I104" s="76">
        <v>22500</v>
      </c>
      <c r="J104" s="76">
        <v>0</v>
      </c>
      <c r="K104" s="76">
        <f>SUM(L104:M104)</f>
        <v>2883</v>
      </c>
      <c r="L104" s="76">
        <v>2883</v>
      </c>
      <c r="M104" s="77">
        <v>0</v>
      </c>
      <c r="N104" s="139">
        <f>K104*100/H104</f>
        <v>12.813333333333333</v>
      </c>
    </row>
    <row r="105" spans="1:14" ht="17.25" customHeight="1">
      <c r="A105" s="25" t="s">
        <v>12</v>
      </c>
      <c r="B105" s="25">
        <v>2</v>
      </c>
      <c r="C105" s="25">
        <v>2</v>
      </c>
      <c r="D105" s="131" t="s">
        <v>337</v>
      </c>
      <c r="E105" s="76">
        <f>SUM(F105:G105)</f>
        <v>0</v>
      </c>
      <c r="F105" s="76">
        <v>0</v>
      </c>
      <c r="G105" s="76">
        <v>0</v>
      </c>
      <c r="H105" s="76">
        <f>SUM(I105:J105)</f>
        <v>0</v>
      </c>
      <c r="I105" s="76">
        <v>0</v>
      </c>
      <c r="J105" s="76">
        <v>0</v>
      </c>
      <c r="K105" s="76">
        <f>SUM(L105:M105)</f>
        <v>0</v>
      </c>
      <c r="L105" s="76">
        <v>0</v>
      </c>
      <c r="M105" s="77">
        <v>0</v>
      </c>
      <c r="N105" s="139"/>
    </row>
    <row r="106" spans="1:14" ht="21" customHeight="1">
      <c r="A106" s="25" t="s">
        <v>12</v>
      </c>
      <c r="B106" s="25">
        <v>2</v>
      </c>
      <c r="C106" s="25">
        <v>3</v>
      </c>
      <c r="D106" s="131" t="s">
        <v>338</v>
      </c>
      <c r="E106" s="76">
        <f>SUM(F106:G106)</f>
        <v>0</v>
      </c>
      <c r="F106" s="76">
        <v>0</v>
      </c>
      <c r="G106" s="76">
        <v>0</v>
      </c>
      <c r="H106" s="76">
        <f>SUM(I106:J106)</f>
        <v>0</v>
      </c>
      <c r="I106" s="76">
        <v>0</v>
      </c>
      <c r="J106" s="76">
        <v>0</v>
      </c>
      <c r="K106" s="76">
        <f>SUM(L106:M106)</f>
        <v>0</v>
      </c>
      <c r="L106" s="76">
        <v>0</v>
      </c>
      <c r="M106" s="77">
        <v>0</v>
      </c>
      <c r="N106" s="139"/>
    </row>
    <row r="107" spans="1:14" ht="17.25">
      <c r="A107" s="25" t="s">
        <v>12</v>
      </c>
      <c r="B107" s="25">
        <v>2</v>
      </c>
      <c r="C107" s="25">
        <v>4</v>
      </c>
      <c r="D107" s="131" t="s">
        <v>339</v>
      </c>
      <c r="E107" s="76">
        <f>SUM(F107:G107)</f>
        <v>986186</v>
      </c>
      <c r="F107" s="76">
        <v>0</v>
      </c>
      <c r="G107" s="76">
        <v>986186</v>
      </c>
      <c r="H107" s="76">
        <f>SUM(I107:J107)</f>
        <v>983301</v>
      </c>
      <c r="I107" s="76">
        <v>0</v>
      </c>
      <c r="J107" s="76">
        <v>983301</v>
      </c>
      <c r="K107" s="76">
        <f>SUM(L107:M107)</f>
        <v>315235.078</v>
      </c>
      <c r="L107" s="76">
        <v>0</v>
      </c>
      <c r="M107" s="77">
        <v>315235.078</v>
      </c>
      <c r="N107" s="139">
        <f>K107*100/H107</f>
        <v>32.05885868111595</v>
      </c>
    </row>
    <row r="108" spans="1:14" ht="14.25" customHeight="1">
      <c r="A108" s="25" t="s">
        <v>12</v>
      </c>
      <c r="B108" s="25">
        <v>3</v>
      </c>
      <c r="C108" s="25">
        <v>0</v>
      </c>
      <c r="D108" s="132" t="s">
        <v>340</v>
      </c>
      <c r="E108" s="76">
        <f>SUM(E110:E115)</f>
        <v>86342.5</v>
      </c>
      <c r="F108" s="76">
        <f aca="true" t="shared" si="26" ref="F108:M108">SUM(F110:F115)</f>
        <v>7500</v>
      </c>
      <c r="G108" s="76">
        <f t="shared" si="26"/>
        <v>78842.5</v>
      </c>
      <c r="H108" s="76">
        <f t="shared" si="26"/>
        <v>87846</v>
      </c>
      <c r="I108" s="76">
        <f t="shared" si="26"/>
        <v>7500</v>
      </c>
      <c r="J108" s="76">
        <f t="shared" si="26"/>
        <v>80346</v>
      </c>
      <c r="K108" s="76">
        <f t="shared" si="26"/>
        <v>35957</v>
      </c>
      <c r="L108" s="76">
        <f t="shared" si="26"/>
        <v>1160</v>
      </c>
      <c r="M108" s="77">
        <f t="shared" si="26"/>
        <v>34797</v>
      </c>
      <c r="N108" s="139">
        <f>K108*100/H108</f>
        <v>40.931858024269744</v>
      </c>
    </row>
    <row r="109" spans="1:14" s="24" customFormat="1" ht="13.5" customHeight="1">
      <c r="A109" s="25"/>
      <c r="B109" s="25"/>
      <c r="C109" s="25"/>
      <c r="D109" s="131" t="s">
        <v>287</v>
      </c>
      <c r="E109" s="76"/>
      <c r="F109" s="76"/>
      <c r="G109" s="76"/>
      <c r="H109" s="76"/>
      <c r="I109" s="76"/>
      <c r="J109" s="76"/>
      <c r="K109" s="76"/>
      <c r="L109" s="76"/>
      <c r="M109" s="77"/>
      <c r="N109" s="139"/>
    </row>
    <row r="110" spans="1:14" ht="15.75" customHeight="1">
      <c r="A110" s="25" t="s">
        <v>12</v>
      </c>
      <c r="B110" s="25">
        <v>3</v>
      </c>
      <c r="C110" s="25">
        <v>1</v>
      </c>
      <c r="D110" s="131" t="s">
        <v>341</v>
      </c>
      <c r="E110" s="76">
        <f aca="true" t="shared" si="27" ref="E110:E115">SUM(F110:G110)</f>
        <v>0</v>
      </c>
      <c r="F110" s="76">
        <v>0</v>
      </c>
      <c r="G110" s="76">
        <v>0</v>
      </c>
      <c r="H110" s="76">
        <f aca="true" t="shared" si="28" ref="H110:H115">SUM(I110:J110)</f>
        <v>0</v>
      </c>
      <c r="I110" s="76">
        <v>0</v>
      </c>
      <c r="J110" s="76">
        <v>0</v>
      </c>
      <c r="K110" s="76">
        <f aca="true" t="shared" si="29" ref="K110:K115">SUM(L110:M110)</f>
        <v>0</v>
      </c>
      <c r="L110" s="76">
        <v>0</v>
      </c>
      <c r="M110" s="77">
        <v>0</v>
      </c>
      <c r="N110" s="139"/>
    </row>
    <row r="111" spans="1:14" ht="15" customHeight="1">
      <c r="A111" s="25" t="s">
        <v>12</v>
      </c>
      <c r="B111" s="25">
        <v>3</v>
      </c>
      <c r="C111" s="25">
        <v>2</v>
      </c>
      <c r="D111" s="131" t="s">
        <v>342</v>
      </c>
      <c r="E111" s="76">
        <f t="shared" si="27"/>
        <v>78842.5</v>
      </c>
      <c r="F111" s="76">
        <v>0</v>
      </c>
      <c r="G111" s="76">
        <v>78842.5</v>
      </c>
      <c r="H111" s="76">
        <f t="shared" si="28"/>
        <v>80346</v>
      </c>
      <c r="I111" s="76">
        <v>0</v>
      </c>
      <c r="J111" s="76">
        <v>80346</v>
      </c>
      <c r="K111" s="76">
        <f t="shared" si="29"/>
        <v>34797</v>
      </c>
      <c r="L111" s="76">
        <v>0</v>
      </c>
      <c r="M111" s="77">
        <v>34797</v>
      </c>
      <c r="N111" s="139">
        <f>K111*100/H111</f>
        <v>43.30893883951908</v>
      </c>
    </row>
    <row r="112" spans="1:14" ht="15" customHeight="1">
      <c r="A112" s="25" t="s">
        <v>12</v>
      </c>
      <c r="B112" s="25">
        <v>3</v>
      </c>
      <c r="C112" s="25">
        <v>3</v>
      </c>
      <c r="D112" s="131" t="s">
        <v>343</v>
      </c>
      <c r="E112" s="76">
        <f t="shared" si="27"/>
        <v>0</v>
      </c>
      <c r="F112" s="76">
        <v>0</v>
      </c>
      <c r="G112" s="76">
        <v>0</v>
      </c>
      <c r="H112" s="76">
        <f t="shared" si="28"/>
        <v>0</v>
      </c>
      <c r="I112" s="76">
        <v>0</v>
      </c>
      <c r="J112" s="76">
        <v>0</v>
      </c>
      <c r="K112" s="76">
        <f t="shared" si="29"/>
        <v>0</v>
      </c>
      <c r="L112" s="76">
        <v>0</v>
      </c>
      <c r="M112" s="77">
        <v>0</v>
      </c>
      <c r="N112" s="139"/>
    </row>
    <row r="113" spans="1:14" ht="21" customHeight="1">
      <c r="A113" s="25" t="s">
        <v>12</v>
      </c>
      <c r="B113" s="25">
        <v>3</v>
      </c>
      <c r="C113" s="25">
        <v>4</v>
      </c>
      <c r="D113" s="131" t="s">
        <v>344</v>
      </c>
      <c r="E113" s="76">
        <f t="shared" si="27"/>
        <v>0</v>
      </c>
      <c r="F113" s="76">
        <v>0</v>
      </c>
      <c r="G113" s="76">
        <v>0</v>
      </c>
      <c r="H113" s="76">
        <f t="shared" si="28"/>
        <v>0</v>
      </c>
      <c r="I113" s="76">
        <v>0</v>
      </c>
      <c r="J113" s="76">
        <v>0</v>
      </c>
      <c r="K113" s="76">
        <f t="shared" si="29"/>
        <v>0</v>
      </c>
      <c r="L113" s="76">
        <v>0</v>
      </c>
      <c r="M113" s="77">
        <v>0</v>
      </c>
      <c r="N113" s="139"/>
    </row>
    <row r="114" spans="1:14" ht="15" customHeight="1">
      <c r="A114" s="25" t="s">
        <v>12</v>
      </c>
      <c r="B114" s="25">
        <v>3</v>
      </c>
      <c r="C114" s="25">
        <v>5</v>
      </c>
      <c r="D114" s="131" t="s">
        <v>345</v>
      </c>
      <c r="E114" s="76">
        <f t="shared" si="27"/>
        <v>0</v>
      </c>
      <c r="F114" s="76">
        <v>0</v>
      </c>
      <c r="G114" s="76">
        <v>0</v>
      </c>
      <c r="H114" s="76">
        <f t="shared" si="28"/>
        <v>0</v>
      </c>
      <c r="I114" s="76">
        <v>0</v>
      </c>
      <c r="J114" s="76">
        <v>0</v>
      </c>
      <c r="K114" s="76">
        <f t="shared" si="29"/>
        <v>0</v>
      </c>
      <c r="L114" s="76">
        <v>0</v>
      </c>
      <c r="M114" s="77">
        <v>0</v>
      </c>
      <c r="N114" s="139"/>
    </row>
    <row r="115" spans="1:14" ht="14.25" customHeight="1">
      <c r="A115" s="25" t="s">
        <v>12</v>
      </c>
      <c r="B115" s="25">
        <v>3</v>
      </c>
      <c r="C115" s="25">
        <v>6</v>
      </c>
      <c r="D115" s="131" t="s">
        <v>346</v>
      </c>
      <c r="E115" s="76">
        <f t="shared" si="27"/>
        <v>7500</v>
      </c>
      <c r="F115" s="76">
        <v>7500</v>
      </c>
      <c r="G115" s="76">
        <v>0</v>
      </c>
      <c r="H115" s="76">
        <f t="shared" si="28"/>
        <v>7500</v>
      </c>
      <c r="I115" s="76">
        <v>7500</v>
      </c>
      <c r="J115" s="76">
        <v>0</v>
      </c>
      <c r="K115" s="76">
        <f t="shared" si="29"/>
        <v>1160</v>
      </c>
      <c r="L115" s="76">
        <v>1160</v>
      </c>
      <c r="M115" s="77">
        <v>0</v>
      </c>
      <c r="N115" s="139">
        <f>K115*100/H115</f>
        <v>15.466666666666667</v>
      </c>
    </row>
    <row r="116" spans="1:14" ht="27" customHeight="1">
      <c r="A116" s="25" t="s">
        <v>12</v>
      </c>
      <c r="B116" s="25">
        <v>4</v>
      </c>
      <c r="C116" s="25">
        <v>0</v>
      </c>
      <c r="D116" s="132" t="s">
        <v>347</v>
      </c>
      <c r="E116" s="76">
        <f>SUM(E118:E120)</f>
        <v>0</v>
      </c>
      <c r="F116" s="76">
        <f aca="true" t="shared" si="30" ref="F116:M116">SUM(F118:F120)</f>
        <v>0</v>
      </c>
      <c r="G116" s="76">
        <f t="shared" si="30"/>
        <v>0</v>
      </c>
      <c r="H116" s="76">
        <f t="shared" si="30"/>
        <v>0</v>
      </c>
      <c r="I116" s="76">
        <f t="shared" si="30"/>
        <v>0</v>
      </c>
      <c r="J116" s="76">
        <f t="shared" si="30"/>
        <v>0</v>
      </c>
      <c r="K116" s="76">
        <f t="shared" si="30"/>
        <v>0</v>
      </c>
      <c r="L116" s="76">
        <f t="shared" si="30"/>
        <v>0</v>
      </c>
      <c r="M116" s="77">
        <f t="shared" si="30"/>
        <v>0</v>
      </c>
      <c r="N116" s="139"/>
    </row>
    <row r="117" spans="1:14" s="24" customFormat="1" ht="14.25" customHeight="1">
      <c r="A117" s="25"/>
      <c r="B117" s="25"/>
      <c r="C117" s="25"/>
      <c r="D117" s="131" t="s">
        <v>287</v>
      </c>
      <c r="E117" s="76"/>
      <c r="F117" s="76"/>
      <c r="G117" s="76"/>
      <c r="H117" s="76"/>
      <c r="I117" s="76"/>
      <c r="J117" s="76"/>
      <c r="K117" s="76"/>
      <c r="L117" s="76"/>
      <c r="M117" s="77"/>
      <c r="N117" s="139"/>
    </row>
    <row r="118" spans="1:14" ht="27.75" customHeight="1">
      <c r="A118" s="25" t="s">
        <v>12</v>
      </c>
      <c r="B118" s="25">
        <v>4</v>
      </c>
      <c r="C118" s="25">
        <v>1</v>
      </c>
      <c r="D118" s="131" t="s">
        <v>348</v>
      </c>
      <c r="E118" s="76">
        <f>SUM(F118:G118)</f>
        <v>0</v>
      </c>
      <c r="F118" s="76">
        <v>0</v>
      </c>
      <c r="G118" s="76">
        <v>0</v>
      </c>
      <c r="H118" s="76">
        <f>SUM(I118:J118)</f>
        <v>0</v>
      </c>
      <c r="I118" s="76">
        <v>0</v>
      </c>
      <c r="J118" s="76">
        <v>0</v>
      </c>
      <c r="K118" s="76">
        <f>SUM(L118:M118)</f>
        <v>0</v>
      </c>
      <c r="L118" s="76">
        <v>0</v>
      </c>
      <c r="M118" s="77">
        <v>0</v>
      </c>
      <c r="N118" s="139"/>
    </row>
    <row r="119" spans="1:14" ht="20.25" customHeight="1">
      <c r="A119" s="25" t="s">
        <v>12</v>
      </c>
      <c r="B119" s="25">
        <v>4</v>
      </c>
      <c r="C119" s="25">
        <v>2</v>
      </c>
      <c r="D119" s="131" t="s">
        <v>349</v>
      </c>
      <c r="E119" s="76">
        <f>SUM(F119:G119)</f>
        <v>0</v>
      </c>
      <c r="F119" s="76">
        <v>0</v>
      </c>
      <c r="G119" s="76">
        <v>0</v>
      </c>
      <c r="H119" s="76">
        <f>SUM(I119:J119)</f>
        <v>0</v>
      </c>
      <c r="I119" s="76">
        <v>0</v>
      </c>
      <c r="J119" s="76">
        <v>0</v>
      </c>
      <c r="K119" s="76">
        <f>SUM(L119:M119)</f>
        <v>0</v>
      </c>
      <c r="L119" s="76">
        <v>0</v>
      </c>
      <c r="M119" s="77">
        <v>0</v>
      </c>
      <c r="N119" s="139"/>
    </row>
    <row r="120" spans="1:14" ht="15" customHeight="1">
      <c r="A120" s="25" t="s">
        <v>12</v>
      </c>
      <c r="B120" s="25">
        <v>4</v>
      </c>
      <c r="C120" s="25">
        <v>3</v>
      </c>
      <c r="D120" s="131" t="s">
        <v>350</v>
      </c>
      <c r="E120" s="76">
        <f>SUM(F120:G120)</f>
        <v>0</v>
      </c>
      <c r="F120" s="76">
        <v>0</v>
      </c>
      <c r="G120" s="76">
        <v>0</v>
      </c>
      <c r="H120" s="76">
        <f>SUM(I120:J120)</f>
        <v>0</v>
      </c>
      <c r="I120" s="76">
        <v>0</v>
      </c>
      <c r="J120" s="76">
        <v>0</v>
      </c>
      <c r="K120" s="76">
        <f>SUM(L120:M120)</f>
        <v>0</v>
      </c>
      <c r="L120" s="76">
        <v>0</v>
      </c>
      <c r="M120" s="77">
        <v>0</v>
      </c>
      <c r="N120" s="139"/>
    </row>
    <row r="121" spans="1:14" ht="16.5" customHeight="1">
      <c r="A121" s="25" t="s">
        <v>12</v>
      </c>
      <c r="B121" s="25">
        <v>5</v>
      </c>
      <c r="C121" s="25">
        <v>0</v>
      </c>
      <c r="D121" s="132" t="s">
        <v>351</v>
      </c>
      <c r="E121" s="76">
        <f>SUM(E123:E127)</f>
        <v>1787237.5274</v>
      </c>
      <c r="F121" s="76">
        <f aca="true" t="shared" si="31" ref="F121:M121">SUM(F123:F127)</f>
        <v>48000</v>
      </c>
      <c r="G121" s="76">
        <f t="shared" si="31"/>
        <v>1739237.5274</v>
      </c>
      <c r="H121" s="76">
        <f t="shared" si="31"/>
        <v>2785122.5274</v>
      </c>
      <c r="I121" s="76">
        <f t="shared" si="31"/>
        <v>48000</v>
      </c>
      <c r="J121" s="76">
        <f t="shared" si="31"/>
        <v>2737122.5274</v>
      </c>
      <c r="K121" s="76">
        <f t="shared" si="31"/>
        <v>227105.978</v>
      </c>
      <c r="L121" s="76">
        <f t="shared" si="31"/>
        <v>0</v>
      </c>
      <c r="M121" s="77">
        <f t="shared" si="31"/>
        <v>227105.978</v>
      </c>
      <c r="N121" s="139">
        <f>K121*100/H121</f>
        <v>8.154254463339917</v>
      </c>
    </row>
    <row r="122" spans="1:14" s="24" customFormat="1" ht="15" customHeight="1">
      <c r="A122" s="25"/>
      <c r="B122" s="25"/>
      <c r="C122" s="25"/>
      <c r="D122" s="131" t="s">
        <v>287</v>
      </c>
      <c r="E122" s="76"/>
      <c r="F122" s="76"/>
      <c r="G122" s="76"/>
      <c r="H122" s="76"/>
      <c r="I122" s="76"/>
      <c r="J122" s="76"/>
      <c r="K122" s="76"/>
      <c r="L122" s="76"/>
      <c r="M122" s="77"/>
      <c r="N122" s="139"/>
    </row>
    <row r="123" spans="1:14" ht="14.25" customHeight="1">
      <c r="A123" s="25" t="s">
        <v>12</v>
      </c>
      <c r="B123" s="25">
        <v>5</v>
      </c>
      <c r="C123" s="25">
        <v>1</v>
      </c>
      <c r="D123" s="131" t="s">
        <v>352</v>
      </c>
      <c r="E123" s="76">
        <f>SUM(F123:G123)</f>
        <v>1787237.5274</v>
      </c>
      <c r="F123" s="76">
        <v>48000</v>
      </c>
      <c r="G123" s="76">
        <v>1739237.5274</v>
      </c>
      <c r="H123" s="76">
        <f>SUM(I123:J123)</f>
        <v>2785122.5274</v>
      </c>
      <c r="I123" s="76">
        <v>48000</v>
      </c>
      <c r="J123" s="76">
        <v>2737122.5274</v>
      </c>
      <c r="K123" s="76">
        <f>SUM(L123:M123)</f>
        <v>227105.978</v>
      </c>
      <c r="L123" s="76">
        <v>0</v>
      </c>
      <c r="M123" s="77">
        <v>227105.978</v>
      </c>
      <c r="N123" s="139">
        <f>K123*100/H123</f>
        <v>8.154254463339917</v>
      </c>
    </row>
    <row r="124" spans="1:14" ht="18" customHeight="1">
      <c r="A124" s="25" t="s">
        <v>12</v>
      </c>
      <c r="B124" s="25">
        <v>5</v>
      </c>
      <c r="C124" s="25">
        <v>2</v>
      </c>
      <c r="D124" s="131" t="s">
        <v>353</v>
      </c>
      <c r="E124" s="76">
        <f>SUM(F124:G124)</f>
        <v>0</v>
      </c>
      <c r="F124" s="76">
        <v>0</v>
      </c>
      <c r="G124" s="76">
        <v>0</v>
      </c>
      <c r="H124" s="76">
        <f>SUM(I124:J124)</f>
        <v>0</v>
      </c>
      <c r="I124" s="76">
        <v>0</v>
      </c>
      <c r="J124" s="76">
        <v>0</v>
      </c>
      <c r="K124" s="76">
        <f>SUM(L124:M124)</f>
        <v>0</v>
      </c>
      <c r="L124" s="76">
        <v>0</v>
      </c>
      <c r="M124" s="77">
        <v>0</v>
      </c>
      <c r="N124" s="139"/>
    </row>
    <row r="125" spans="1:14" ht="15" customHeight="1">
      <c r="A125" s="25" t="s">
        <v>12</v>
      </c>
      <c r="B125" s="25">
        <v>5</v>
      </c>
      <c r="C125" s="25">
        <v>3</v>
      </c>
      <c r="D125" s="131" t="s">
        <v>354</v>
      </c>
      <c r="E125" s="76">
        <f>SUM(F125:G125)</f>
        <v>0</v>
      </c>
      <c r="F125" s="76">
        <v>0</v>
      </c>
      <c r="G125" s="76">
        <v>0</v>
      </c>
      <c r="H125" s="76">
        <f>SUM(I125:J125)</f>
        <v>0</v>
      </c>
      <c r="I125" s="76">
        <v>0</v>
      </c>
      <c r="J125" s="76">
        <v>0</v>
      </c>
      <c r="K125" s="76">
        <f>SUM(L125:M125)</f>
        <v>0</v>
      </c>
      <c r="L125" s="76">
        <v>0</v>
      </c>
      <c r="M125" s="77">
        <v>0</v>
      </c>
      <c r="N125" s="139"/>
    </row>
    <row r="126" spans="1:14" ht="15" customHeight="1">
      <c r="A126" s="25" t="s">
        <v>12</v>
      </c>
      <c r="B126" s="25">
        <v>5</v>
      </c>
      <c r="C126" s="25">
        <v>4</v>
      </c>
      <c r="D126" s="131" t="s">
        <v>355</v>
      </c>
      <c r="E126" s="76">
        <f>SUM(F126:G126)</f>
        <v>0</v>
      </c>
      <c r="F126" s="76">
        <v>0</v>
      </c>
      <c r="G126" s="76">
        <v>0</v>
      </c>
      <c r="H126" s="76">
        <f>SUM(I126:J126)</f>
        <v>0</v>
      </c>
      <c r="I126" s="76">
        <v>0</v>
      </c>
      <c r="J126" s="76">
        <v>0</v>
      </c>
      <c r="K126" s="76">
        <f>SUM(L126:M126)</f>
        <v>0</v>
      </c>
      <c r="L126" s="76">
        <v>0</v>
      </c>
      <c r="M126" s="77">
        <v>0</v>
      </c>
      <c r="N126" s="139"/>
    </row>
    <row r="127" spans="1:14" ht="19.5" customHeight="1">
      <c r="A127" s="25" t="s">
        <v>12</v>
      </c>
      <c r="B127" s="25">
        <v>5</v>
      </c>
      <c r="C127" s="25">
        <v>5</v>
      </c>
      <c r="D127" s="131" t="s">
        <v>356</v>
      </c>
      <c r="E127" s="76">
        <f>SUM(F127:G127)</f>
        <v>0</v>
      </c>
      <c r="F127" s="76">
        <v>0</v>
      </c>
      <c r="G127" s="76">
        <v>0</v>
      </c>
      <c r="H127" s="76">
        <f>SUM(I127:J127)</f>
        <v>0</v>
      </c>
      <c r="I127" s="76">
        <v>0</v>
      </c>
      <c r="J127" s="76">
        <v>0</v>
      </c>
      <c r="K127" s="76">
        <f>SUM(L127:M127)</f>
        <v>0</v>
      </c>
      <c r="L127" s="76">
        <v>0</v>
      </c>
      <c r="M127" s="77">
        <v>0</v>
      </c>
      <c r="N127" s="139"/>
    </row>
    <row r="128" spans="1:14" ht="18" customHeight="1">
      <c r="A128" s="25" t="s">
        <v>12</v>
      </c>
      <c r="B128" s="25">
        <v>6</v>
      </c>
      <c r="C128" s="25">
        <v>0</v>
      </c>
      <c r="D128" s="132" t="s">
        <v>357</v>
      </c>
      <c r="E128" s="76">
        <f>SUM(E130)</f>
        <v>0</v>
      </c>
      <c r="F128" s="76">
        <f aca="true" t="shared" si="32" ref="F128:M128">SUM(F130)</f>
        <v>0</v>
      </c>
      <c r="G128" s="76">
        <f t="shared" si="32"/>
        <v>0</v>
      </c>
      <c r="H128" s="76">
        <f t="shared" si="32"/>
        <v>0</v>
      </c>
      <c r="I128" s="76">
        <f t="shared" si="32"/>
        <v>0</v>
      </c>
      <c r="J128" s="76">
        <f t="shared" si="32"/>
        <v>0</v>
      </c>
      <c r="K128" s="76">
        <f t="shared" si="32"/>
        <v>0</v>
      </c>
      <c r="L128" s="76">
        <f t="shared" si="32"/>
        <v>0</v>
      </c>
      <c r="M128" s="77">
        <f t="shared" si="32"/>
        <v>0</v>
      </c>
      <c r="N128" s="139"/>
    </row>
    <row r="129" spans="1:14" s="24" customFormat="1" ht="15" customHeight="1">
      <c r="A129" s="25"/>
      <c r="B129" s="25"/>
      <c r="C129" s="25"/>
      <c r="D129" s="131" t="s">
        <v>287</v>
      </c>
      <c r="E129" s="76"/>
      <c r="F129" s="76"/>
      <c r="G129" s="76"/>
      <c r="H129" s="76"/>
      <c r="I129" s="76"/>
      <c r="J129" s="76"/>
      <c r="K129" s="76"/>
      <c r="L129" s="76"/>
      <c r="M129" s="77"/>
      <c r="N129" s="139"/>
    </row>
    <row r="130" spans="1:14" ht="18.75" customHeight="1">
      <c r="A130" s="25" t="s">
        <v>12</v>
      </c>
      <c r="B130" s="25">
        <v>6</v>
      </c>
      <c r="C130" s="25">
        <v>1</v>
      </c>
      <c r="D130" s="131" t="s">
        <v>357</v>
      </c>
      <c r="E130" s="76">
        <f>SUM(F130:G130)</f>
        <v>0</v>
      </c>
      <c r="F130" s="76">
        <v>0</v>
      </c>
      <c r="G130" s="76">
        <v>0</v>
      </c>
      <c r="H130" s="76">
        <f>SUM(I130:J130)</f>
        <v>0</v>
      </c>
      <c r="I130" s="76">
        <v>0</v>
      </c>
      <c r="J130" s="76">
        <v>0</v>
      </c>
      <c r="K130" s="76">
        <f>SUM(L130:M130)</f>
        <v>0</v>
      </c>
      <c r="L130" s="76">
        <v>0</v>
      </c>
      <c r="M130" s="77">
        <v>0</v>
      </c>
      <c r="N130" s="139"/>
    </row>
    <row r="131" spans="1:14" ht="14.25" customHeight="1">
      <c r="A131" s="25" t="s">
        <v>12</v>
      </c>
      <c r="B131" s="25">
        <v>7</v>
      </c>
      <c r="C131" s="25">
        <v>0</v>
      </c>
      <c r="D131" s="132" t="s">
        <v>358</v>
      </c>
      <c r="E131" s="76">
        <f>SUM(E133:E136)</f>
        <v>0</v>
      </c>
      <c r="F131" s="76">
        <f aca="true" t="shared" si="33" ref="F131:M131">SUM(F133:F136)</f>
        <v>0</v>
      </c>
      <c r="G131" s="76">
        <f t="shared" si="33"/>
        <v>0</v>
      </c>
      <c r="H131" s="76">
        <f t="shared" si="33"/>
        <v>0</v>
      </c>
      <c r="I131" s="76">
        <f t="shared" si="33"/>
        <v>0</v>
      </c>
      <c r="J131" s="76">
        <f t="shared" si="33"/>
        <v>0</v>
      </c>
      <c r="K131" s="76">
        <f t="shared" si="33"/>
        <v>0</v>
      </c>
      <c r="L131" s="76">
        <f t="shared" si="33"/>
        <v>0</v>
      </c>
      <c r="M131" s="77">
        <f t="shared" si="33"/>
        <v>0</v>
      </c>
      <c r="N131" s="139"/>
    </row>
    <row r="132" spans="1:14" s="24" customFormat="1" ht="14.25" customHeight="1">
      <c r="A132" s="25"/>
      <c r="B132" s="25"/>
      <c r="C132" s="25"/>
      <c r="D132" s="131" t="s">
        <v>287</v>
      </c>
      <c r="E132" s="76"/>
      <c r="F132" s="76"/>
      <c r="G132" s="76"/>
      <c r="H132" s="76"/>
      <c r="I132" s="76"/>
      <c r="J132" s="76"/>
      <c r="K132" s="76"/>
      <c r="L132" s="76"/>
      <c r="M132" s="77"/>
      <c r="N132" s="139"/>
    </row>
    <row r="133" spans="1:14" ht="25.5" customHeight="1">
      <c r="A133" s="25" t="s">
        <v>12</v>
      </c>
      <c r="B133" s="25">
        <v>7</v>
      </c>
      <c r="C133" s="25">
        <v>1</v>
      </c>
      <c r="D133" s="131" t="s">
        <v>359</v>
      </c>
      <c r="E133" s="76">
        <f>SUM(F133:G133)</f>
        <v>0</v>
      </c>
      <c r="F133" s="76">
        <v>0</v>
      </c>
      <c r="G133" s="76">
        <v>0</v>
      </c>
      <c r="H133" s="76">
        <f>SUM(I133:J133)</f>
        <v>0</v>
      </c>
      <c r="I133" s="76">
        <v>0</v>
      </c>
      <c r="J133" s="76">
        <v>0</v>
      </c>
      <c r="K133" s="76">
        <f>SUM(L133:M133)</f>
        <v>0</v>
      </c>
      <c r="L133" s="76">
        <v>0</v>
      </c>
      <c r="M133" s="77">
        <v>0</v>
      </c>
      <c r="N133" s="139"/>
    </row>
    <row r="134" spans="1:14" ht="15" customHeight="1">
      <c r="A134" s="25" t="s">
        <v>12</v>
      </c>
      <c r="B134" s="25">
        <v>7</v>
      </c>
      <c r="C134" s="25">
        <v>2</v>
      </c>
      <c r="D134" s="131" t="s">
        <v>360</v>
      </c>
      <c r="E134" s="76">
        <f>SUM(F134:G134)</f>
        <v>0</v>
      </c>
      <c r="F134" s="76">
        <v>0</v>
      </c>
      <c r="G134" s="76">
        <v>0</v>
      </c>
      <c r="H134" s="76">
        <f>SUM(I134:J134)</f>
        <v>0</v>
      </c>
      <c r="I134" s="76">
        <v>0</v>
      </c>
      <c r="J134" s="76">
        <v>0</v>
      </c>
      <c r="K134" s="76">
        <f>SUM(L134:M134)</f>
        <v>0</v>
      </c>
      <c r="L134" s="76">
        <v>0</v>
      </c>
      <c r="M134" s="77">
        <v>0</v>
      </c>
      <c r="N134" s="139"/>
    </row>
    <row r="135" spans="1:14" ht="16.5" customHeight="1">
      <c r="A135" s="25" t="s">
        <v>12</v>
      </c>
      <c r="B135" s="25">
        <v>7</v>
      </c>
      <c r="C135" s="25">
        <v>3</v>
      </c>
      <c r="D135" s="131" t="s">
        <v>361</v>
      </c>
      <c r="E135" s="76">
        <f>SUM(F135:G135)</f>
        <v>0</v>
      </c>
      <c r="F135" s="76">
        <v>0</v>
      </c>
      <c r="G135" s="76">
        <v>0</v>
      </c>
      <c r="H135" s="76">
        <f>SUM(I135:J135)</f>
        <v>0</v>
      </c>
      <c r="I135" s="76">
        <v>0</v>
      </c>
      <c r="J135" s="76">
        <v>0</v>
      </c>
      <c r="K135" s="76">
        <f>SUM(L135:M135)</f>
        <v>0</v>
      </c>
      <c r="L135" s="76">
        <v>0</v>
      </c>
      <c r="M135" s="77">
        <v>0</v>
      </c>
      <c r="N135" s="139"/>
    </row>
    <row r="136" spans="1:14" ht="17.25" customHeight="1">
      <c r="A136" s="25" t="s">
        <v>12</v>
      </c>
      <c r="B136" s="25">
        <v>7</v>
      </c>
      <c r="C136" s="25">
        <v>4</v>
      </c>
      <c r="D136" s="131" t="s">
        <v>362</v>
      </c>
      <c r="E136" s="76">
        <f>SUM(F136:G136)</f>
        <v>0</v>
      </c>
      <c r="F136" s="76">
        <v>0</v>
      </c>
      <c r="G136" s="76">
        <v>0</v>
      </c>
      <c r="H136" s="76">
        <f>SUM(I136:J136)</f>
        <v>0</v>
      </c>
      <c r="I136" s="76">
        <v>0</v>
      </c>
      <c r="J136" s="76">
        <v>0</v>
      </c>
      <c r="K136" s="76">
        <f>SUM(L136:M136)</f>
        <v>0</v>
      </c>
      <c r="L136" s="76">
        <v>0</v>
      </c>
      <c r="M136" s="77">
        <v>0</v>
      </c>
      <c r="N136" s="139"/>
    </row>
    <row r="137" spans="1:14" ht="29.25" customHeight="1">
      <c r="A137" s="25" t="s">
        <v>12</v>
      </c>
      <c r="B137" s="25">
        <v>8</v>
      </c>
      <c r="C137" s="25">
        <v>0</v>
      </c>
      <c r="D137" s="132" t="s">
        <v>363</v>
      </c>
      <c r="E137" s="76">
        <f>SUM(E139:E145)</f>
        <v>0</v>
      </c>
      <c r="F137" s="76">
        <f aca="true" t="shared" si="34" ref="F137:M137">SUM(F139:F145)</f>
        <v>0</v>
      </c>
      <c r="G137" s="76">
        <f t="shared" si="34"/>
        <v>0</v>
      </c>
      <c r="H137" s="76">
        <f t="shared" si="34"/>
        <v>0</v>
      </c>
      <c r="I137" s="76">
        <f t="shared" si="34"/>
        <v>0</v>
      </c>
      <c r="J137" s="76">
        <f t="shared" si="34"/>
        <v>0</v>
      </c>
      <c r="K137" s="76">
        <f t="shared" si="34"/>
        <v>0</v>
      </c>
      <c r="L137" s="76">
        <f t="shared" si="34"/>
        <v>0</v>
      </c>
      <c r="M137" s="77">
        <f t="shared" si="34"/>
        <v>0</v>
      </c>
      <c r="N137" s="139"/>
    </row>
    <row r="138" spans="1:14" s="24" customFormat="1" ht="16.5" customHeight="1">
      <c r="A138" s="25"/>
      <c r="B138" s="25"/>
      <c r="C138" s="25"/>
      <c r="D138" s="131" t="s">
        <v>287</v>
      </c>
      <c r="E138" s="76"/>
      <c r="F138" s="76"/>
      <c r="G138" s="76"/>
      <c r="H138" s="76"/>
      <c r="I138" s="76"/>
      <c r="J138" s="76"/>
      <c r="K138" s="76"/>
      <c r="L138" s="76"/>
      <c r="M138" s="77"/>
      <c r="N138" s="139"/>
    </row>
    <row r="139" spans="1:14" ht="39.75" customHeight="1">
      <c r="A139" s="25" t="s">
        <v>12</v>
      </c>
      <c r="B139" s="25">
        <v>8</v>
      </c>
      <c r="C139" s="25">
        <v>1</v>
      </c>
      <c r="D139" s="131" t="s">
        <v>364</v>
      </c>
      <c r="E139" s="76">
        <f aca="true" t="shared" si="35" ref="E139:E145">SUM(F139:G139)</f>
        <v>0</v>
      </c>
      <c r="F139" s="76">
        <v>0</v>
      </c>
      <c r="G139" s="76">
        <v>0</v>
      </c>
      <c r="H139" s="76">
        <f aca="true" t="shared" si="36" ref="H139:H145">SUM(I139:J139)</f>
        <v>0</v>
      </c>
      <c r="I139" s="76">
        <v>0</v>
      </c>
      <c r="J139" s="76">
        <v>0</v>
      </c>
      <c r="K139" s="76">
        <f aca="true" t="shared" si="37" ref="K139:K145">SUM(L139:M139)</f>
        <v>0</v>
      </c>
      <c r="L139" s="76">
        <v>0</v>
      </c>
      <c r="M139" s="77">
        <v>0</v>
      </c>
      <c r="N139" s="139"/>
    </row>
    <row r="140" spans="1:14" ht="40.5" customHeight="1">
      <c r="A140" s="25" t="s">
        <v>12</v>
      </c>
      <c r="B140" s="25">
        <v>8</v>
      </c>
      <c r="C140" s="25">
        <v>2</v>
      </c>
      <c r="D140" s="131" t="s">
        <v>365</v>
      </c>
      <c r="E140" s="76">
        <f t="shared" si="35"/>
        <v>0</v>
      </c>
      <c r="F140" s="76">
        <v>0</v>
      </c>
      <c r="G140" s="76">
        <v>0</v>
      </c>
      <c r="H140" s="76">
        <f t="shared" si="36"/>
        <v>0</v>
      </c>
      <c r="I140" s="76">
        <v>0</v>
      </c>
      <c r="J140" s="76">
        <v>0</v>
      </c>
      <c r="K140" s="76">
        <f t="shared" si="37"/>
        <v>0</v>
      </c>
      <c r="L140" s="76">
        <v>0</v>
      </c>
      <c r="M140" s="77">
        <v>0</v>
      </c>
      <c r="N140" s="139"/>
    </row>
    <row r="141" spans="1:14" ht="30" customHeight="1">
      <c r="A141" s="25" t="s">
        <v>12</v>
      </c>
      <c r="B141" s="25">
        <v>8</v>
      </c>
      <c r="C141" s="25">
        <v>3</v>
      </c>
      <c r="D141" s="131" t="s">
        <v>366</v>
      </c>
      <c r="E141" s="76">
        <f t="shared" si="35"/>
        <v>0</v>
      </c>
      <c r="F141" s="76">
        <v>0</v>
      </c>
      <c r="G141" s="76">
        <v>0</v>
      </c>
      <c r="H141" s="76">
        <f t="shared" si="36"/>
        <v>0</v>
      </c>
      <c r="I141" s="76">
        <v>0</v>
      </c>
      <c r="J141" s="76">
        <v>0</v>
      </c>
      <c r="K141" s="76">
        <f t="shared" si="37"/>
        <v>0</v>
      </c>
      <c r="L141" s="76">
        <v>0</v>
      </c>
      <c r="M141" s="77">
        <v>0</v>
      </c>
      <c r="N141" s="139"/>
    </row>
    <row r="142" spans="1:14" ht="37.5" customHeight="1">
      <c r="A142" s="25" t="s">
        <v>12</v>
      </c>
      <c r="B142" s="25">
        <v>8</v>
      </c>
      <c r="C142" s="25">
        <v>4</v>
      </c>
      <c r="D142" s="131" t="s">
        <v>367</v>
      </c>
      <c r="E142" s="76">
        <f t="shared" si="35"/>
        <v>0</v>
      </c>
      <c r="F142" s="76">
        <v>0</v>
      </c>
      <c r="G142" s="76">
        <v>0</v>
      </c>
      <c r="H142" s="76">
        <f t="shared" si="36"/>
        <v>0</v>
      </c>
      <c r="I142" s="76">
        <v>0</v>
      </c>
      <c r="J142" s="76">
        <v>0</v>
      </c>
      <c r="K142" s="76">
        <f t="shared" si="37"/>
        <v>0</v>
      </c>
      <c r="L142" s="76">
        <v>0</v>
      </c>
      <c r="M142" s="77">
        <v>0</v>
      </c>
      <c r="N142" s="139"/>
    </row>
    <row r="143" spans="1:14" ht="28.5" customHeight="1">
      <c r="A143" s="25" t="s">
        <v>12</v>
      </c>
      <c r="B143" s="25">
        <v>8</v>
      </c>
      <c r="C143" s="25">
        <v>5</v>
      </c>
      <c r="D143" s="131" t="s">
        <v>368</v>
      </c>
      <c r="E143" s="76">
        <f t="shared" si="35"/>
        <v>0</v>
      </c>
      <c r="F143" s="76">
        <v>0</v>
      </c>
      <c r="G143" s="76">
        <v>0</v>
      </c>
      <c r="H143" s="76">
        <f t="shared" si="36"/>
        <v>0</v>
      </c>
      <c r="I143" s="76">
        <v>0</v>
      </c>
      <c r="J143" s="76">
        <v>0</v>
      </c>
      <c r="K143" s="76">
        <f t="shared" si="37"/>
        <v>0</v>
      </c>
      <c r="L143" s="76">
        <v>0</v>
      </c>
      <c r="M143" s="77">
        <v>0</v>
      </c>
      <c r="N143" s="139"/>
    </row>
    <row r="144" spans="1:14" ht="20.25" customHeight="1">
      <c r="A144" s="25" t="s">
        <v>12</v>
      </c>
      <c r="B144" s="25">
        <v>8</v>
      </c>
      <c r="C144" s="25">
        <v>6</v>
      </c>
      <c r="D144" s="131" t="s">
        <v>369</v>
      </c>
      <c r="E144" s="76">
        <f t="shared" si="35"/>
        <v>0</v>
      </c>
      <c r="F144" s="76">
        <v>0</v>
      </c>
      <c r="G144" s="76">
        <v>0</v>
      </c>
      <c r="H144" s="76">
        <f t="shared" si="36"/>
        <v>0</v>
      </c>
      <c r="I144" s="76">
        <v>0</v>
      </c>
      <c r="J144" s="76">
        <v>0</v>
      </c>
      <c r="K144" s="76">
        <f t="shared" si="37"/>
        <v>0</v>
      </c>
      <c r="L144" s="76">
        <v>0</v>
      </c>
      <c r="M144" s="77">
        <v>0</v>
      </c>
      <c r="N144" s="139"/>
    </row>
    <row r="145" spans="1:14" ht="27" customHeight="1">
      <c r="A145" s="25" t="s">
        <v>12</v>
      </c>
      <c r="B145" s="25">
        <v>8</v>
      </c>
      <c r="C145" s="25">
        <v>7</v>
      </c>
      <c r="D145" s="131" t="s">
        <v>370</v>
      </c>
      <c r="E145" s="76">
        <f t="shared" si="35"/>
        <v>0</v>
      </c>
      <c r="F145" s="76">
        <v>0</v>
      </c>
      <c r="G145" s="76">
        <v>0</v>
      </c>
      <c r="H145" s="76">
        <f t="shared" si="36"/>
        <v>0</v>
      </c>
      <c r="I145" s="76">
        <v>0</v>
      </c>
      <c r="J145" s="76">
        <v>0</v>
      </c>
      <c r="K145" s="76">
        <f t="shared" si="37"/>
        <v>0</v>
      </c>
      <c r="L145" s="76">
        <v>0</v>
      </c>
      <c r="M145" s="77">
        <v>0</v>
      </c>
      <c r="N145" s="139"/>
    </row>
    <row r="146" spans="1:14" ht="27.75" customHeight="1">
      <c r="A146" s="25" t="s">
        <v>12</v>
      </c>
      <c r="B146" s="25">
        <v>9</v>
      </c>
      <c r="C146" s="25">
        <v>0</v>
      </c>
      <c r="D146" s="132" t="s">
        <v>371</v>
      </c>
      <c r="E146" s="76">
        <f>SUM(E148)</f>
        <v>-3649334</v>
      </c>
      <c r="F146" s="76">
        <f aca="true" t="shared" si="38" ref="F146:M146">SUM(F148)</f>
        <v>0</v>
      </c>
      <c r="G146" s="76">
        <f t="shared" si="38"/>
        <v>-3649334</v>
      </c>
      <c r="H146" s="76">
        <f t="shared" si="38"/>
        <v>-3649334</v>
      </c>
      <c r="I146" s="76">
        <f t="shared" si="38"/>
        <v>0</v>
      </c>
      <c r="J146" s="76">
        <f t="shared" si="38"/>
        <v>-3649334</v>
      </c>
      <c r="K146" s="76">
        <f t="shared" si="38"/>
        <v>-20624.062</v>
      </c>
      <c r="L146" s="76">
        <f t="shared" si="38"/>
        <v>0</v>
      </c>
      <c r="M146" s="77">
        <f t="shared" si="38"/>
        <v>-20624.062</v>
      </c>
      <c r="N146" s="139">
        <f>K146*100/H146</f>
        <v>0.5651459142955948</v>
      </c>
    </row>
    <row r="147" spans="1:14" s="24" customFormat="1" ht="16.5" customHeight="1">
      <c r="A147" s="25"/>
      <c r="B147" s="25"/>
      <c r="C147" s="25"/>
      <c r="D147" s="131" t="s">
        <v>287</v>
      </c>
      <c r="E147" s="76"/>
      <c r="F147" s="76"/>
      <c r="G147" s="76"/>
      <c r="H147" s="76"/>
      <c r="I147" s="76"/>
      <c r="J147" s="76"/>
      <c r="K147" s="76"/>
      <c r="L147" s="76"/>
      <c r="M147" s="77"/>
      <c r="N147" s="139"/>
    </row>
    <row r="148" spans="1:14" ht="22.5" customHeight="1">
      <c r="A148" s="25" t="s">
        <v>12</v>
      </c>
      <c r="B148" s="25">
        <v>9</v>
      </c>
      <c r="C148" s="25">
        <v>1</v>
      </c>
      <c r="D148" s="131" t="s">
        <v>371</v>
      </c>
      <c r="E148" s="76">
        <f>SUM(F148:G148)</f>
        <v>-3649334</v>
      </c>
      <c r="F148" s="76">
        <v>0</v>
      </c>
      <c r="G148" s="76">
        <v>-3649334</v>
      </c>
      <c r="H148" s="76">
        <f>SUM(I148:J148)</f>
        <v>-3649334</v>
      </c>
      <c r="I148" s="76">
        <v>0</v>
      </c>
      <c r="J148" s="76">
        <v>-3649334</v>
      </c>
      <c r="K148" s="76">
        <f>SUM(L148:M148)</f>
        <v>-20624.062</v>
      </c>
      <c r="L148" s="76">
        <v>0</v>
      </c>
      <c r="M148" s="77">
        <v>-20624.062</v>
      </c>
      <c r="N148" s="139">
        <f>K148*100/H148</f>
        <v>0.5651459142955948</v>
      </c>
    </row>
    <row r="149" spans="1:14" s="43" customFormat="1" ht="34.5" customHeight="1">
      <c r="A149" s="23" t="s">
        <v>13</v>
      </c>
      <c r="B149" s="23">
        <v>0</v>
      </c>
      <c r="C149" s="23">
        <v>0</v>
      </c>
      <c r="D149" s="130" t="s">
        <v>544</v>
      </c>
      <c r="E149" s="93">
        <f>SUM(E151,E154,E157,E160,E163,E166,)</f>
        <v>631048.365</v>
      </c>
      <c r="F149" s="93">
        <f aca="true" t="shared" si="39" ref="F149:M149">SUM(F151,F154,F157,F160,F163,F166,)</f>
        <v>391048.365</v>
      </c>
      <c r="G149" s="93">
        <f t="shared" si="39"/>
        <v>240000</v>
      </c>
      <c r="H149" s="93">
        <f t="shared" si="39"/>
        <v>631048.365</v>
      </c>
      <c r="I149" s="93">
        <f t="shared" si="39"/>
        <v>391048.365</v>
      </c>
      <c r="J149" s="93">
        <f t="shared" si="39"/>
        <v>240000</v>
      </c>
      <c r="K149" s="93">
        <f t="shared" si="39"/>
        <v>42471.8561</v>
      </c>
      <c r="L149" s="93">
        <f t="shared" si="39"/>
        <v>42471.8561</v>
      </c>
      <c r="M149" s="94">
        <f t="shared" si="39"/>
        <v>0</v>
      </c>
      <c r="N149" s="139">
        <f>K149*100/H149</f>
        <v>6.730364652794877</v>
      </c>
    </row>
    <row r="150" spans="1:14" ht="15.75" customHeight="1">
      <c r="A150" s="25"/>
      <c r="B150" s="25"/>
      <c r="C150" s="25"/>
      <c r="D150" s="131" t="s">
        <v>193</v>
      </c>
      <c r="E150" s="76"/>
      <c r="F150" s="76"/>
      <c r="G150" s="76"/>
      <c r="H150" s="76"/>
      <c r="I150" s="76"/>
      <c r="J150" s="76"/>
      <c r="K150" s="76"/>
      <c r="L150" s="76"/>
      <c r="M150" s="77"/>
      <c r="N150" s="139"/>
    </row>
    <row r="151" spans="1:14" ht="17.25" customHeight="1">
      <c r="A151" s="25" t="s">
        <v>13</v>
      </c>
      <c r="B151" s="25">
        <v>1</v>
      </c>
      <c r="C151" s="25">
        <v>0</v>
      </c>
      <c r="D151" s="132" t="s">
        <v>372</v>
      </c>
      <c r="E151" s="76">
        <f>SUM(E153)</f>
        <v>574048.365</v>
      </c>
      <c r="F151" s="76">
        <f aca="true" t="shared" si="40" ref="F151:M151">SUM(F153)</f>
        <v>364048.365</v>
      </c>
      <c r="G151" s="76">
        <f t="shared" si="40"/>
        <v>210000</v>
      </c>
      <c r="H151" s="76">
        <f t="shared" si="40"/>
        <v>574048.365</v>
      </c>
      <c r="I151" s="76">
        <f t="shared" si="40"/>
        <v>364048.365</v>
      </c>
      <c r="J151" s="76">
        <f t="shared" si="40"/>
        <v>210000</v>
      </c>
      <c r="K151" s="76">
        <f t="shared" si="40"/>
        <v>42448.562</v>
      </c>
      <c r="L151" s="76">
        <f t="shared" si="40"/>
        <v>42448.562</v>
      </c>
      <c r="M151" s="77">
        <f t="shared" si="40"/>
        <v>0</v>
      </c>
      <c r="N151" s="139">
        <f>K151*100/H151</f>
        <v>7.394596794993049</v>
      </c>
    </row>
    <row r="152" spans="1:14" s="24" customFormat="1" ht="10.5" customHeight="1">
      <c r="A152" s="25"/>
      <c r="B152" s="25"/>
      <c r="C152" s="25"/>
      <c r="D152" s="131" t="s">
        <v>287</v>
      </c>
      <c r="E152" s="76"/>
      <c r="F152" s="76"/>
      <c r="G152" s="76"/>
      <c r="H152" s="76"/>
      <c r="I152" s="76"/>
      <c r="J152" s="76"/>
      <c r="K152" s="76"/>
      <c r="L152" s="76"/>
      <c r="M152" s="77"/>
      <c r="N152" s="139"/>
    </row>
    <row r="153" spans="1:14" ht="17.25" customHeight="1">
      <c r="A153" s="25" t="s">
        <v>13</v>
      </c>
      <c r="B153" s="25">
        <v>1</v>
      </c>
      <c r="C153" s="25">
        <v>1</v>
      </c>
      <c r="D153" s="131" t="s">
        <v>372</v>
      </c>
      <c r="E153" s="76">
        <f>SUM(F153:G153)</f>
        <v>574048.365</v>
      </c>
      <c r="F153" s="76">
        <v>364048.365</v>
      </c>
      <c r="G153" s="76">
        <v>210000</v>
      </c>
      <c r="H153" s="76">
        <f>SUM(I153:J153)</f>
        <v>574048.365</v>
      </c>
      <c r="I153" s="76">
        <v>364048.365</v>
      </c>
      <c r="J153" s="76">
        <v>210000</v>
      </c>
      <c r="K153" s="76">
        <f>SUM(L153:M153)</f>
        <v>42448.562</v>
      </c>
      <c r="L153" s="76">
        <v>42448.562</v>
      </c>
      <c r="M153" s="77">
        <v>0</v>
      </c>
      <c r="N153" s="139">
        <f>K153*100/H153</f>
        <v>7.394596794993049</v>
      </c>
    </row>
    <row r="154" spans="1:14" ht="18.75" customHeight="1">
      <c r="A154" s="25" t="s">
        <v>13</v>
      </c>
      <c r="B154" s="25">
        <v>2</v>
      </c>
      <c r="C154" s="25">
        <v>0</v>
      </c>
      <c r="D154" s="132" t="s">
        <v>373</v>
      </c>
      <c r="E154" s="76">
        <f>SUM(E156)</f>
        <v>10000</v>
      </c>
      <c r="F154" s="76">
        <f aca="true" t="shared" si="41" ref="F154:M154">SUM(F156)</f>
        <v>10000</v>
      </c>
      <c r="G154" s="76">
        <f t="shared" si="41"/>
        <v>0</v>
      </c>
      <c r="H154" s="76">
        <f t="shared" si="41"/>
        <v>10000</v>
      </c>
      <c r="I154" s="76">
        <f t="shared" si="41"/>
        <v>10000</v>
      </c>
      <c r="J154" s="76">
        <f t="shared" si="41"/>
        <v>0</v>
      </c>
      <c r="K154" s="76">
        <f t="shared" si="41"/>
        <v>0</v>
      </c>
      <c r="L154" s="76">
        <f t="shared" si="41"/>
        <v>0</v>
      </c>
      <c r="M154" s="77">
        <f t="shared" si="41"/>
        <v>0</v>
      </c>
      <c r="N154" s="139">
        <f>K154*100/H154</f>
        <v>0</v>
      </c>
    </row>
    <row r="155" spans="1:14" s="24" customFormat="1" ht="10.5" customHeight="1">
      <c r="A155" s="25"/>
      <c r="B155" s="25"/>
      <c r="C155" s="25"/>
      <c r="D155" s="131" t="s">
        <v>287</v>
      </c>
      <c r="E155" s="76"/>
      <c r="F155" s="76"/>
      <c r="G155" s="76"/>
      <c r="H155" s="76"/>
      <c r="I155" s="76"/>
      <c r="J155" s="76"/>
      <c r="K155" s="76"/>
      <c r="L155" s="76"/>
      <c r="M155" s="77"/>
      <c r="N155" s="139"/>
    </row>
    <row r="156" spans="1:14" ht="16.5" customHeight="1">
      <c r="A156" s="25" t="s">
        <v>13</v>
      </c>
      <c r="B156" s="25">
        <v>2</v>
      </c>
      <c r="C156" s="25">
        <v>1</v>
      </c>
      <c r="D156" s="131" t="s">
        <v>374</v>
      </c>
      <c r="E156" s="76">
        <f>SUM(F156:G156)</f>
        <v>10000</v>
      </c>
      <c r="F156" s="76">
        <v>10000</v>
      </c>
      <c r="G156" s="76">
        <v>0</v>
      </c>
      <c r="H156" s="76">
        <f>SUM(I156:J156)</f>
        <v>10000</v>
      </c>
      <c r="I156" s="76">
        <v>10000</v>
      </c>
      <c r="J156" s="76">
        <v>0</v>
      </c>
      <c r="K156" s="76">
        <f>SUM(L156:M156)</f>
        <v>0</v>
      </c>
      <c r="L156" s="76">
        <v>0</v>
      </c>
      <c r="M156" s="77">
        <v>0</v>
      </c>
      <c r="N156" s="139">
        <f>K156*100/H156</f>
        <v>0</v>
      </c>
    </row>
    <row r="157" spans="1:14" ht="19.5" customHeight="1">
      <c r="A157" s="25" t="s">
        <v>13</v>
      </c>
      <c r="B157" s="25">
        <v>3</v>
      </c>
      <c r="C157" s="25">
        <v>0</v>
      </c>
      <c r="D157" s="132" t="s">
        <v>375</v>
      </c>
      <c r="E157" s="76">
        <f>SUM(E159)</f>
        <v>0</v>
      </c>
      <c r="F157" s="76">
        <f aca="true" t="shared" si="42" ref="F157:M157">SUM(F159)</f>
        <v>0</v>
      </c>
      <c r="G157" s="76">
        <f t="shared" si="42"/>
        <v>0</v>
      </c>
      <c r="H157" s="76">
        <f t="shared" si="42"/>
        <v>0</v>
      </c>
      <c r="I157" s="76">
        <f t="shared" si="42"/>
        <v>0</v>
      </c>
      <c r="J157" s="76">
        <f t="shared" si="42"/>
        <v>0</v>
      </c>
      <c r="K157" s="76">
        <f t="shared" si="42"/>
        <v>0</v>
      </c>
      <c r="L157" s="76">
        <f t="shared" si="42"/>
        <v>0</v>
      </c>
      <c r="M157" s="77">
        <f t="shared" si="42"/>
        <v>0</v>
      </c>
      <c r="N157" s="139"/>
    </row>
    <row r="158" spans="1:14" s="24" customFormat="1" ht="10.5" customHeight="1">
      <c r="A158" s="25"/>
      <c r="B158" s="25"/>
      <c r="C158" s="25"/>
      <c r="D158" s="131" t="s">
        <v>287</v>
      </c>
      <c r="E158" s="76"/>
      <c r="F158" s="76"/>
      <c r="G158" s="76"/>
      <c r="H158" s="76"/>
      <c r="I158" s="76"/>
      <c r="J158" s="76"/>
      <c r="K158" s="76"/>
      <c r="L158" s="76"/>
      <c r="M158" s="77"/>
      <c r="N158" s="139"/>
    </row>
    <row r="159" spans="1:14" ht="16.5" customHeight="1">
      <c r="A159" s="25" t="s">
        <v>13</v>
      </c>
      <c r="B159" s="25">
        <v>3</v>
      </c>
      <c r="C159" s="25">
        <v>1</v>
      </c>
      <c r="D159" s="131" t="s">
        <v>375</v>
      </c>
      <c r="E159" s="76">
        <f>SUM(F159:G159)</f>
        <v>0</v>
      </c>
      <c r="F159" s="76">
        <v>0</v>
      </c>
      <c r="G159" s="76">
        <v>0</v>
      </c>
      <c r="H159" s="76">
        <f>SUM(I159:J159)</f>
        <v>0</v>
      </c>
      <c r="I159" s="76">
        <v>0</v>
      </c>
      <c r="J159" s="76">
        <v>0</v>
      </c>
      <c r="K159" s="76">
        <f>SUM(L159:M159)</f>
        <v>0</v>
      </c>
      <c r="L159" s="76">
        <v>0</v>
      </c>
      <c r="M159" s="77">
        <v>0</v>
      </c>
      <c r="N159" s="139"/>
    </row>
    <row r="160" spans="1:14" ht="24.75" customHeight="1">
      <c r="A160" s="25" t="s">
        <v>13</v>
      </c>
      <c r="B160" s="25">
        <v>4</v>
      </c>
      <c r="C160" s="25">
        <v>0</v>
      </c>
      <c r="D160" s="132" t="s">
        <v>376</v>
      </c>
      <c r="E160" s="76">
        <f>SUM(E162)</f>
        <v>26000</v>
      </c>
      <c r="F160" s="76">
        <f aca="true" t="shared" si="43" ref="F160:M160">SUM(F162)</f>
        <v>11000</v>
      </c>
      <c r="G160" s="76">
        <f t="shared" si="43"/>
        <v>15000</v>
      </c>
      <c r="H160" s="76">
        <f t="shared" si="43"/>
        <v>26000</v>
      </c>
      <c r="I160" s="76">
        <f t="shared" si="43"/>
        <v>11000</v>
      </c>
      <c r="J160" s="76">
        <f t="shared" si="43"/>
        <v>15000</v>
      </c>
      <c r="K160" s="76">
        <f t="shared" si="43"/>
        <v>23.2941</v>
      </c>
      <c r="L160" s="76">
        <f t="shared" si="43"/>
        <v>23.2941</v>
      </c>
      <c r="M160" s="77">
        <f t="shared" si="43"/>
        <v>0</v>
      </c>
      <c r="N160" s="139">
        <f>K160*100/H160</f>
        <v>0.0895926923076923</v>
      </c>
    </row>
    <row r="161" spans="1:14" s="24" customFormat="1" ht="16.5" customHeight="1">
      <c r="A161" s="25"/>
      <c r="B161" s="25"/>
      <c r="C161" s="25"/>
      <c r="D161" s="131" t="s">
        <v>287</v>
      </c>
      <c r="E161" s="76"/>
      <c r="F161" s="76"/>
      <c r="G161" s="76"/>
      <c r="H161" s="76"/>
      <c r="I161" s="76"/>
      <c r="J161" s="76"/>
      <c r="K161" s="76"/>
      <c r="L161" s="76"/>
      <c r="M161" s="77"/>
      <c r="N161" s="139"/>
    </row>
    <row r="162" spans="1:14" ht="17.25" customHeight="1">
      <c r="A162" s="25" t="s">
        <v>13</v>
      </c>
      <c r="B162" s="25">
        <v>4</v>
      </c>
      <c r="C162" s="25">
        <v>1</v>
      </c>
      <c r="D162" s="131" t="s">
        <v>376</v>
      </c>
      <c r="E162" s="76">
        <f>SUM(F162:G162)</f>
        <v>26000</v>
      </c>
      <c r="F162" s="76">
        <v>11000</v>
      </c>
      <c r="G162" s="76">
        <v>15000</v>
      </c>
      <c r="H162" s="76">
        <f>SUM(I162:J162)</f>
        <v>26000</v>
      </c>
      <c r="I162" s="76">
        <v>11000</v>
      </c>
      <c r="J162" s="76">
        <v>15000</v>
      </c>
      <c r="K162" s="76">
        <f>SUM(L162:M162)</f>
        <v>23.2941</v>
      </c>
      <c r="L162" s="76">
        <v>23.2941</v>
      </c>
      <c r="M162" s="77">
        <v>0</v>
      </c>
      <c r="N162" s="139">
        <f>K162*100/H162</f>
        <v>0.0895926923076923</v>
      </c>
    </row>
    <row r="163" spans="1:14" ht="27" customHeight="1">
      <c r="A163" s="25" t="s">
        <v>13</v>
      </c>
      <c r="B163" s="25">
        <v>5</v>
      </c>
      <c r="C163" s="25">
        <v>0</v>
      </c>
      <c r="D163" s="132" t="s">
        <v>377</v>
      </c>
      <c r="E163" s="76">
        <f>SUM(E165)</f>
        <v>0</v>
      </c>
      <c r="F163" s="76">
        <f aca="true" t="shared" si="44" ref="F163:M163">SUM(F165)</f>
        <v>0</v>
      </c>
      <c r="G163" s="76">
        <f t="shared" si="44"/>
        <v>0</v>
      </c>
      <c r="H163" s="76">
        <f t="shared" si="44"/>
        <v>0</v>
      </c>
      <c r="I163" s="76">
        <f t="shared" si="44"/>
        <v>0</v>
      </c>
      <c r="J163" s="76">
        <f t="shared" si="44"/>
        <v>0</v>
      </c>
      <c r="K163" s="76">
        <f t="shared" si="44"/>
        <v>0</v>
      </c>
      <c r="L163" s="76">
        <f t="shared" si="44"/>
        <v>0</v>
      </c>
      <c r="M163" s="77">
        <f t="shared" si="44"/>
        <v>0</v>
      </c>
      <c r="N163" s="139"/>
    </row>
    <row r="164" spans="1:14" s="24" customFormat="1" ht="14.25" customHeight="1">
      <c r="A164" s="25"/>
      <c r="B164" s="25"/>
      <c r="C164" s="25"/>
      <c r="D164" s="131" t="s">
        <v>287</v>
      </c>
      <c r="E164" s="76"/>
      <c r="F164" s="76"/>
      <c r="G164" s="76"/>
      <c r="H164" s="76"/>
      <c r="I164" s="76"/>
      <c r="J164" s="76"/>
      <c r="K164" s="76"/>
      <c r="L164" s="76"/>
      <c r="M164" s="77"/>
      <c r="N164" s="139"/>
    </row>
    <row r="165" spans="1:14" ht="27.75" customHeight="1">
      <c r="A165" s="25" t="s">
        <v>13</v>
      </c>
      <c r="B165" s="25">
        <v>5</v>
      </c>
      <c r="C165" s="25">
        <v>1</v>
      </c>
      <c r="D165" s="131" t="s">
        <v>377</v>
      </c>
      <c r="E165" s="76">
        <f>SUM(F165:G165)</f>
        <v>0</v>
      </c>
      <c r="F165" s="76">
        <v>0</v>
      </c>
      <c r="G165" s="76">
        <v>0</v>
      </c>
      <c r="H165" s="76">
        <f>SUM(I165:J165)</f>
        <v>0</v>
      </c>
      <c r="I165" s="76">
        <v>0</v>
      </c>
      <c r="J165" s="76">
        <v>0</v>
      </c>
      <c r="K165" s="76">
        <f>SUM(L165:M165)</f>
        <v>0</v>
      </c>
      <c r="L165" s="76">
        <v>0</v>
      </c>
      <c r="M165" s="77">
        <v>0</v>
      </c>
      <c r="N165" s="139"/>
    </row>
    <row r="166" spans="1:14" ht="25.5" customHeight="1">
      <c r="A166" s="25" t="s">
        <v>13</v>
      </c>
      <c r="B166" s="25">
        <v>6</v>
      </c>
      <c r="C166" s="25">
        <v>0</v>
      </c>
      <c r="D166" s="132" t="s">
        <v>378</v>
      </c>
      <c r="E166" s="76">
        <f>SUM(E168)</f>
        <v>21000</v>
      </c>
      <c r="F166" s="76">
        <f aca="true" t="shared" si="45" ref="F166:M166">SUM(F168)</f>
        <v>6000</v>
      </c>
      <c r="G166" s="76">
        <f t="shared" si="45"/>
        <v>15000</v>
      </c>
      <c r="H166" s="76">
        <f t="shared" si="45"/>
        <v>21000</v>
      </c>
      <c r="I166" s="76">
        <f t="shared" si="45"/>
        <v>6000</v>
      </c>
      <c r="J166" s="76">
        <f t="shared" si="45"/>
        <v>15000</v>
      </c>
      <c r="K166" s="76">
        <f t="shared" si="45"/>
        <v>0</v>
      </c>
      <c r="L166" s="76">
        <f t="shared" si="45"/>
        <v>0</v>
      </c>
      <c r="M166" s="77">
        <f t="shared" si="45"/>
        <v>0</v>
      </c>
      <c r="N166" s="139">
        <f>K166*100/H166</f>
        <v>0</v>
      </c>
    </row>
    <row r="167" spans="1:14" s="24" customFormat="1" ht="10.5" customHeight="1">
      <c r="A167" s="25"/>
      <c r="B167" s="25"/>
      <c r="C167" s="25"/>
      <c r="D167" s="131" t="s">
        <v>287</v>
      </c>
      <c r="E167" s="76"/>
      <c r="F167" s="76"/>
      <c r="G167" s="76"/>
      <c r="H167" s="76"/>
      <c r="I167" s="76"/>
      <c r="J167" s="76"/>
      <c r="K167" s="76"/>
      <c r="L167" s="76"/>
      <c r="M167" s="77"/>
      <c r="N167" s="139"/>
    </row>
    <row r="168" spans="1:14" ht="27.75" customHeight="1">
      <c r="A168" s="25" t="s">
        <v>13</v>
      </c>
      <c r="B168" s="25">
        <v>6</v>
      </c>
      <c r="C168" s="25">
        <v>1</v>
      </c>
      <c r="D168" s="131" t="s">
        <v>378</v>
      </c>
      <c r="E168" s="76">
        <f>SUM(F168:G168)</f>
        <v>21000</v>
      </c>
      <c r="F168" s="76">
        <v>6000</v>
      </c>
      <c r="G168" s="76">
        <v>15000</v>
      </c>
      <c r="H168" s="76">
        <f>SUM(I168:J168)</f>
        <v>21000</v>
      </c>
      <c r="I168" s="76">
        <v>6000</v>
      </c>
      <c r="J168" s="76">
        <v>15000</v>
      </c>
      <c r="K168" s="76">
        <f>SUM(L168:M168)</f>
        <v>0</v>
      </c>
      <c r="L168" s="76">
        <v>0</v>
      </c>
      <c r="M168" s="77">
        <v>0</v>
      </c>
      <c r="N168" s="139">
        <f>K168*100/H168</f>
        <v>0</v>
      </c>
    </row>
    <row r="169" spans="1:14" s="43" customFormat="1" ht="54.75" customHeight="1">
      <c r="A169" s="23" t="s">
        <v>14</v>
      </c>
      <c r="B169" s="23">
        <v>0</v>
      </c>
      <c r="C169" s="23">
        <v>0</v>
      </c>
      <c r="D169" s="130" t="s">
        <v>545</v>
      </c>
      <c r="E169" s="93">
        <f>SUM(E171,E174,E177,E180,E183,E186,)</f>
        <v>591016.5</v>
      </c>
      <c r="F169" s="93">
        <f aca="true" t="shared" si="46" ref="F169:M169">SUM(F171,F174,F177,F180,F183,F186,)</f>
        <v>228402.5</v>
      </c>
      <c r="G169" s="93">
        <f t="shared" si="46"/>
        <v>362614</v>
      </c>
      <c r="H169" s="93">
        <f t="shared" si="46"/>
        <v>589513</v>
      </c>
      <c r="I169" s="93">
        <f t="shared" si="46"/>
        <v>228402.5</v>
      </c>
      <c r="J169" s="93">
        <f t="shared" si="46"/>
        <v>361110.5</v>
      </c>
      <c r="K169" s="93">
        <f t="shared" si="46"/>
        <v>72734.57</v>
      </c>
      <c r="L169" s="93">
        <f t="shared" si="46"/>
        <v>18816.07</v>
      </c>
      <c r="M169" s="94">
        <f t="shared" si="46"/>
        <v>53918.5</v>
      </c>
      <c r="N169" s="139">
        <f>K169*100/H169</f>
        <v>12.33807736216165</v>
      </c>
    </row>
    <row r="170" spans="1:14" ht="16.5" customHeight="1">
      <c r="A170" s="25"/>
      <c r="B170" s="25"/>
      <c r="C170" s="25"/>
      <c r="D170" s="131" t="s">
        <v>193</v>
      </c>
      <c r="E170" s="76"/>
      <c r="F170" s="76"/>
      <c r="G170" s="76"/>
      <c r="H170" s="76"/>
      <c r="I170" s="76"/>
      <c r="J170" s="76"/>
      <c r="K170" s="76"/>
      <c r="L170" s="76"/>
      <c r="M170" s="77"/>
      <c r="N170" s="139"/>
    </row>
    <row r="171" spans="1:14" ht="16.5" customHeight="1">
      <c r="A171" s="25" t="s">
        <v>14</v>
      </c>
      <c r="B171" s="25">
        <v>1</v>
      </c>
      <c r="C171" s="25">
        <v>0</v>
      </c>
      <c r="D171" s="132" t="s">
        <v>379</v>
      </c>
      <c r="E171" s="76">
        <f>SUM(E173)</f>
        <v>0</v>
      </c>
      <c r="F171" s="76">
        <f aca="true" t="shared" si="47" ref="F171:M171">SUM(F173)</f>
        <v>0</v>
      </c>
      <c r="G171" s="76">
        <f t="shared" si="47"/>
        <v>0</v>
      </c>
      <c r="H171" s="76">
        <f t="shared" si="47"/>
        <v>0</v>
      </c>
      <c r="I171" s="76">
        <f t="shared" si="47"/>
        <v>0</v>
      </c>
      <c r="J171" s="76">
        <f t="shared" si="47"/>
        <v>0</v>
      </c>
      <c r="K171" s="76">
        <f t="shared" si="47"/>
        <v>0</v>
      </c>
      <c r="L171" s="76">
        <f t="shared" si="47"/>
        <v>0</v>
      </c>
      <c r="M171" s="77">
        <f t="shared" si="47"/>
        <v>0</v>
      </c>
      <c r="N171" s="139"/>
    </row>
    <row r="172" spans="1:14" s="24" customFormat="1" ht="10.5" customHeight="1">
      <c r="A172" s="25"/>
      <c r="B172" s="25"/>
      <c r="C172" s="25"/>
      <c r="D172" s="131" t="s">
        <v>287</v>
      </c>
      <c r="E172" s="76"/>
      <c r="F172" s="76"/>
      <c r="G172" s="76"/>
      <c r="H172" s="76"/>
      <c r="I172" s="76"/>
      <c r="J172" s="76"/>
      <c r="K172" s="76"/>
      <c r="L172" s="76"/>
      <c r="M172" s="77"/>
      <c r="N172" s="139"/>
    </row>
    <row r="173" spans="1:14" ht="21" customHeight="1">
      <c r="A173" s="25" t="s">
        <v>14</v>
      </c>
      <c r="B173" s="25">
        <v>1</v>
      </c>
      <c r="C173" s="25">
        <v>1</v>
      </c>
      <c r="D173" s="131" t="s">
        <v>379</v>
      </c>
      <c r="E173" s="76">
        <f>SUM(F173:G173)</f>
        <v>0</v>
      </c>
      <c r="F173" s="76">
        <v>0</v>
      </c>
      <c r="G173" s="76">
        <v>0</v>
      </c>
      <c r="H173" s="76">
        <f>SUM(I173:J173)</f>
        <v>0</v>
      </c>
      <c r="I173" s="76">
        <v>0</v>
      </c>
      <c r="J173" s="76">
        <v>0</v>
      </c>
      <c r="K173" s="76">
        <f>SUM(L173:M173)</f>
        <v>0</v>
      </c>
      <c r="L173" s="76">
        <v>0</v>
      </c>
      <c r="M173" s="77">
        <v>0</v>
      </c>
      <c r="N173" s="139"/>
    </row>
    <row r="174" spans="1:14" ht="17.25" customHeight="1">
      <c r="A174" s="25" t="s">
        <v>14</v>
      </c>
      <c r="B174" s="25">
        <v>2</v>
      </c>
      <c r="C174" s="25">
        <v>0</v>
      </c>
      <c r="D174" s="132" t="s">
        <v>380</v>
      </c>
      <c r="E174" s="76">
        <f>SUM(E176)</f>
        <v>0</v>
      </c>
      <c r="F174" s="76">
        <f aca="true" t="shared" si="48" ref="F174:M174">SUM(F176)</f>
        <v>0</v>
      </c>
      <c r="G174" s="76">
        <f t="shared" si="48"/>
        <v>0</v>
      </c>
      <c r="H174" s="76">
        <f t="shared" si="48"/>
        <v>0</v>
      </c>
      <c r="I174" s="76">
        <f t="shared" si="48"/>
        <v>0</v>
      </c>
      <c r="J174" s="76">
        <f t="shared" si="48"/>
        <v>0</v>
      </c>
      <c r="K174" s="76">
        <f t="shared" si="48"/>
        <v>0</v>
      </c>
      <c r="L174" s="76">
        <f t="shared" si="48"/>
        <v>0</v>
      </c>
      <c r="M174" s="77">
        <f t="shared" si="48"/>
        <v>0</v>
      </c>
      <c r="N174" s="139"/>
    </row>
    <row r="175" spans="1:14" s="24" customFormat="1" ht="10.5" customHeight="1">
      <c r="A175" s="25"/>
      <c r="B175" s="25"/>
      <c r="C175" s="25"/>
      <c r="D175" s="131" t="s">
        <v>287</v>
      </c>
      <c r="E175" s="76"/>
      <c r="F175" s="76"/>
      <c r="G175" s="76"/>
      <c r="H175" s="76"/>
      <c r="I175" s="76"/>
      <c r="J175" s="76"/>
      <c r="K175" s="76"/>
      <c r="L175" s="76"/>
      <c r="M175" s="77"/>
      <c r="N175" s="139"/>
    </row>
    <row r="176" spans="1:14" ht="13.5" customHeight="1">
      <c r="A176" s="25" t="s">
        <v>14</v>
      </c>
      <c r="B176" s="25">
        <v>2</v>
      </c>
      <c r="C176" s="25">
        <v>1</v>
      </c>
      <c r="D176" s="131" t="s">
        <v>380</v>
      </c>
      <c r="E176" s="76">
        <f>SUM(F176:G176)</f>
        <v>0</v>
      </c>
      <c r="F176" s="76">
        <v>0</v>
      </c>
      <c r="G176" s="76">
        <v>0</v>
      </c>
      <c r="H176" s="76">
        <f>SUM(I176:J176)</f>
        <v>0</v>
      </c>
      <c r="I176" s="76">
        <v>0</v>
      </c>
      <c r="J176" s="76">
        <v>0</v>
      </c>
      <c r="K176" s="76">
        <f>SUM(L176:M176)</f>
        <v>0</v>
      </c>
      <c r="L176" s="76">
        <v>0</v>
      </c>
      <c r="M176" s="77">
        <v>0</v>
      </c>
      <c r="N176" s="139"/>
    </row>
    <row r="177" spans="1:14" ht="18.75" customHeight="1">
      <c r="A177" s="25" t="s">
        <v>14</v>
      </c>
      <c r="B177" s="25">
        <v>3</v>
      </c>
      <c r="C177" s="25">
        <v>0</v>
      </c>
      <c r="D177" s="132" t="s">
        <v>381</v>
      </c>
      <c r="E177" s="76">
        <f>SUM(E179)</f>
        <v>0</v>
      </c>
      <c r="F177" s="76">
        <f aca="true" t="shared" si="49" ref="F177:M177">SUM(F179)</f>
        <v>0</v>
      </c>
      <c r="G177" s="76">
        <f t="shared" si="49"/>
        <v>0</v>
      </c>
      <c r="H177" s="76">
        <f t="shared" si="49"/>
        <v>0</v>
      </c>
      <c r="I177" s="76">
        <f t="shared" si="49"/>
        <v>0</v>
      </c>
      <c r="J177" s="76">
        <f t="shared" si="49"/>
        <v>0</v>
      </c>
      <c r="K177" s="76">
        <f t="shared" si="49"/>
        <v>0</v>
      </c>
      <c r="L177" s="76">
        <f t="shared" si="49"/>
        <v>0</v>
      </c>
      <c r="M177" s="77">
        <f t="shared" si="49"/>
        <v>0</v>
      </c>
      <c r="N177" s="139"/>
    </row>
    <row r="178" spans="1:14" s="24" customFormat="1" ht="15.75" customHeight="1">
      <c r="A178" s="25"/>
      <c r="B178" s="25"/>
      <c r="C178" s="25"/>
      <c r="D178" s="131" t="s">
        <v>287</v>
      </c>
      <c r="E178" s="76"/>
      <c r="F178" s="76"/>
      <c r="G178" s="76"/>
      <c r="H178" s="76"/>
      <c r="I178" s="76"/>
      <c r="J178" s="76"/>
      <c r="K178" s="76"/>
      <c r="L178" s="76"/>
      <c r="M178" s="77"/>
      <c r="N178" s="139"/>
    </row>
    <row r="179" spans="1:14" ht="15" customHeight="1">
      <c r="A179" s="25" t="s">
        <v>14</v>
      </c>
      <c r="B179" s="25">
        <v>3</v>
      </c>
      <c r="C179" s="25">
        <v>1</v>
      </c>
      <c r="D179" s="131" t="s">
        <v>381</v>
      </c>
      <c r="E179" s="76">
        <f>SUM(F179:G179)</f>
        <v>0</v>
      </c>
      <c r="F179" s="76">
        <v>0</v>
      </c>
      <c r="G179" s="76">
        <v>0</v>
      </c>
      <c r="H179" s="76">
        <f>SUM(I179:J179)</f>
        <v>0</v>
      </c>
      <c r="I179" s="76">
        <v>0</v>
      </c>
      <c r="J179" s="76">
        <v>0</v>
      </c>
      <c r="K179" s="76">
        <f>SUM(L179:M179)</f>
        <v>0</v>
      </c>
      <c r="L179" s="76">
        <v>0</v>
      </c>
      <c r="M179" s="77">
        <v>0</v>
      </c>
      <c r="N179" s="139"/>
    </row>
    <row r="180" spans="1:14" ht="15.75" customHeight="1">
      <c r="A180" s="25" t="s">
        <v>14</v>
      </c>
      <c r="B180" s="25">
        <v>4</v>
      </c>
      <c r="C180" s="25">
        <v>0</v>
      </c>
      <c r="D180" s="132" t="s">
        <v>382</v>
      </c>
      <c r="E180" s="76">
        <f>SUM(E182)</f>
        <v>30000</v>
      </c>
      <c r="F180" s="76">
        <f aca="true" t="shared" si="50" ref="F180:M180">SUM(F182)</f>
        <v>30000</v>
      </c>
      <c r="G180" s="76">
        <f t="shared" si="50"/>
        <v>0</v>
      </c>
      <c r="H180" s="76">
        <f t="shared" si="50"/>
        <v>30000</v>
      </c>
      <c r="I180" s="76">
        <f t="shared" si="50"/>
        <v>30000</v>
      </c>
      <c r="J180" s="76">
        <f t="shared" si="50"/>
        <v>0</v>
      </c>
      <c r="K180" s="76">
        <f t="shared" si="50"/>
        <v>0</v>
      </c>
      <c r="L180" s="76">
        <f t="shared" si="50"/>
        <v>0</v>
      </c>
      <c r="M180" s="77">
        <f t="shared" si="50"/>
        <v>0</v>
      </c>
      <c r="N180" s="139">
        <f>K180*100/H180</f>
        <v>0</v>
      </c>
    </row>
    <row r="181" spans="1:14" s="24" customFormat="1" ht="14.25" customHeight="1">
      <c r="A181" s="25"/>
      <c r="B181" s="25"/>
      <c r="C181" s="25"/>
      <c r="D181" s="131" t="s">
        <v>287</v>
      </c>
      <c r="E181" s="76"/>
      <c r="F181" s="76"/>
      <c r="G181" s="76"/>
      <c r="H181" s="76"/>
      <c r="I181" s="76"/>
      <c r="J181" s="76"/>
      <c r="K181" s="76"/>
      <c r="L181" s="76"/>
      <c r="M181" s="77"/>
      <c r="N181" s="139"/>
    </row>
    <row r="182" spans="1:14" ht="13.5" customHeight="1">
      <c r="A182" s="25" t="s">
        <v>14</v>
      </c>
      <c r="B182" s="25">
        <v>4</v>
      </c>
      <c r="C182" s="25">
        <v>1</v>
      </c>
      <c r="D182" s="131" t="s">
        <v>382</v>
      </c>
      <c r="E182" s="76">
        <f>SUM(F182:G182)</f>
        <v>30000</v>
      </c>
      <c r="F182" s="76">
        <v>30000</v>
      </c>
      <c r="G182" s="76">
        <v>0</v>
      </c>
      <c r="H182" s="76">
        <f>SUM(I182:J182)</f>
        <v>30000</v>
      </c>
      <c r="I182" s="76">
        <v>30000</v>
      </c>
      <c r="J182" s="76">
        <v>0</v>
      </c>
      <c r="K182" s="76">
        <f>SUM(L182:M182)</f>
        <v>0</v>
      </c>
      <c r="L182" s="76">
        <v>0</v>
      </c>
      <c r="M182" s="77">
        <v>0</v>
      </c>
      <c r="N182" s="139">
        <f>K182*100/H182</f>
        <v>0</v>
      </c>
    </row>
    <row r="183" spans="1:14" ht="45" customHeight="1">
      <c r="A183" s="25" t="s">
        <v>14</v>
      </c>
      <c r="B183" s="25">
        <v>5</v>
      </c>
      <c r="C183" s="25">
        <v>0</v>
      </c>
      <c r="D183" s="132" t="s">
        <v>383</v>
      </c>
      <c r="E183" s="76">
        <f>SUM(E185)</f>
        <v>0</v>
      </c>
      <c r="F183" s="76">
        <f aca="true" t="shared" si="51" ref="F183:M183">SUM(F185)</f>
        <v>0</v>
      </c>
      <c r="G183" s="76">
        <f t="shared" si="51"/>
        <v>0</v>
      </c>
      <c r="H183" s="76">
        <f t="shared" si="51"/>
        <v>0</v>
      </c>
      <c r="I183" s="76">
        <f t="shared" si="51"/>
        <v>0</v>
      </c>
      <c r="J183" s="76">
        <f t="shared" si="51"/>
        <v>0</v>
      </c>
      <c r="K183" s="76">
        <f t="shared" si="51"/>
        <v>0</v>
      </c>
      <c r="L183" s="76">
        <f t="shared" si="51"/>
        <v>0</v>
      </c>
      <c r="M183" s="77">
        <f t="shared" si="51"/>
        <v>0</v>
      </c>
      <c r="N183" s="139"/>
    </row>
    <row r="184" spans="1:14" s="24" customFormat="1" ht="14.25" customHeight="1">
      <c r="A184" s="25"/>
      <c r="B184" s="25"/>
      <c r="C184" s="25"/>
      <c r="D184" s="131" t="s">
        <v>287</v>
      </c>
      <c r="E184" s="76"/>
      <c r="F184" s="76"/>
      <c r="G184" s="76"/>
      <c r="H184" s="76"/>
      <c r="I184" s="76"/>
      <c r="J184" s="76"/>
      <c r="K184" s="76"/>
      <c r="L184" s="76"/>
      <c r="M184" s="77"/>
      <c r="N184" s="139"/>
    </row>
    <row r="185" spans="1:14" ht="37.5" customHeight="1">
      <c r="A185" s="25" t="s">
        <v>14</v>
      </c>
      <c r="B185" s="25">
        <v>5</v>
      </c>
      <c r="C185" s="25">
        <v>1</v>
      </c>
      <c r="D185" s="131" t="s">
        <v>383</v>
      </c>
      <c r="E185" s="76">
        <f>SUM(F185:G185)</f>
        <v>0</v>
      </c>
      <c r="F185" s="76">
        <v>0</v>
      </c>
      <c r="G185" s="76">
        <v>0</v>
      </c>
      <c r="H185" s="76">
        <f>SUM(I185:J185)</f>
        <v>0</v>
      </c>
      <c r="I185" s="76">
        <v>0</v>
      </c>
      <c r="J185" s="76">
        <v>0</v>
      </c>
      <c r="K185" s="76">
        <f>SUM(L185:M185)</f>
        <v>0</v>
      </c>
      <c r="L185" s="76">
        <v>0</v>
      </c>
      <c r="M185" s="77">
        <v>0</v>
      </c>
      <c r="N185" s="139"/>
    </row>
    <row r="186" spans="1:14" ht="29.25" customHeight="1">
      <c r="A186" s="25" t="s">
        <v>14</v>
      </c>
      <c r="B186" s="25">
        <v>6</v>
      </c>
      <c r="C186" s="25">
        <v>0</v>
      </c>
      <c r="D186" s="132" t="s">
        <v>384</v>
      </c>
      <c r="E186" s="76">
        <f>SUM(E188)</f>
        <v>561016.5</v>
      </c>
      <c r="F186" s="76">
        <f aca="true" t="shared" si="52" ref="F186:M186">SUM(F188)</f>
        <v>198402.5</v>
      </c>
      <c r="G186" s="76">
        <f t="shared" si="52"/>
        <v>362614</v>
      </c>
      <c r="H186" s="76">
        <f t="shared" si="52"/>
        <v>559513</v>
      </c>
      <c r="I186" s="76">
        <f t="shared" si="52"/>
        <v>198402.5</v>
      </c>
      <c r="J186" s="76">
        <f t="shared" si="52"/>
        <v>361110.5</v>
      </c>
      <c r="K186" s="76">
        <f t="shared" si="52"/>
        <v>72734.57</v>
      </c>
      <c r="L186" s="76">
        <f t="shared" si="52"/>
        <v>18816.07</v>
      </c>
      <c r="M186" s="77">
        <f t="shared" si="52"/>
        <v>53918.5</v>
      </c>
      <c r="N186" s="139">
        <f>K186*100/H186</f>
        <v>12.999621099062937</v>
      </c>
    </row>
    <row r="187" spans="1:14" s="24" customFormat="1" ht="14.25" customHeight="1">
      <c r="A187" s="25"/>
      <c r="B187" s="25"/>
      <c r="C187" s="25"/>
      <c r="D187" s="131" t="s">
        <v>287</v>
      </c>
      <c r="E187" s="76"/>
      <c r="F187" s="76"/>
      <c r="G187" s="76"/>
      <c r="H187" s="76"/>
      <c r="I187" s="76"/>
      <c r="J187" s="76"/>
      <c r="K187" s="76"/>
      <c r="L187" s="76"/>
      <c r="M187" s="77"/>
      <c r="N187" s="139"/>
    </row>
    <row r="188" spans="1:14" ht="26.25" customHeight="1">
      <c r="A188" s="25" t="s">
        <v>14</v>
      </c>
      <c r="B188" s="25">
        <v>6</v>
      </c>
      <c r="C188" s="25">
        <v>1</v>
      </c>
      <c r="D188" s="131" t="s">
        <v>384</v>
      </c>
      <c r="E188" s="76">
        <f>SUM(F188:G188)</f>
        <v>561016.5</v>
      </c>
      <c r="F188" s="76">
        <v>198402.5</v>
      </c>
      <c r="G188" s="76">
        <v>362614</v>
      </c>
      <c r="H188" s="76">
        <f>SUM(I188:J188)</f>
        <v>559513</v>
      </c>
      <c r="I188" s="76">
        <v>198402.5</v>
      </c>
      <c r="J188" s="76">
        <v>361110.5</v>
      </c>
      <c r="K188" s="76">
        <f>SUM(L188:M188)</f>
        <v>72734.57</v>
      </c>
      <c r="L188" s="76">
        <v>18816.07</v>
      </c>
      <c r="M188" s="77">
        <v>53918.5</v>
      </c>
      <c r="N188" s="139">
        <f>K188*100/H188</f>
        <v>12.999621099062937</v>
      </c>
    </row>
    <row r="189" spans="1:14" s="43" customFormat="1" ht="36" customHeight="1">
      <c r="A189" s="23" t="s">
        <v>15</v>
      </c>
      <c r="B189" s="23">
        <v>0</v>
      </c>
      <c r="C189" s="23">
        <v>0</v>
      </c>
      <c r="D189" s="130" t="s">
        <v>546</v>
      </c>
      <c r="E189" s="93">
        <f>SUM(E191,E196,E202,E208,E211,E214)</f>
        <v>0</v>
      </c>
      <c r="F189" s="93">
        <f aca="true" t="shared" si="53" ref="F189:M189">SUM(F191,F196,F202,F208,F211,F214)</f>
        <v>0</v>
      </c>
      <c r="G189" s="93">
        <f t="shared" si="53"/>
        <v>0</v>
      </c>
      <c r="H189" s="93">
        <f t="shared" si="53"/>
        <v>0</v>
      </c>
      <c r="I189" s="93">
        <f t="shared" si="53"/>
        <v>0</v>
      </c>
      <c r="J189" s="93">
        <f t="shared" si="53"/>
        <v>0</v>
      </c>
      <c r="K189" s="93">
        <f t="shared" si="53"/>
        <v>0</v>
      </c>
      <c r="L189" s="93">
        <f t="shared" si="53"/>
        <v>0</v>
      </c>
      <c r="M189" s="94">
        <f t="shared" si="53"/>
        <v>0</v>
      </c>
      <c r="N189" s="139"/>
    </row>
    <row r="190" spans="1:14" ht="22.5" customHeight="1">
      <c r="A190" s="25"/>
      <c r="B190" s="25"/>
      <c r="C190" s="25"/>
      <c r="D190" s="131" t="s">
        <v>193</v>
      </c>
      <c r="E190" s="76"/>
      <c r="F190" s="76"/>
      <c r="G190" s="76"/>
      <c r="H190" s="76"/>
      <c r="I190" s="76"/>
      <c r="J190" s="76"/>
      <c r="K190" s="76"/>
      <c r="L190" s="76"/>
      <c r="M190" s="77"/>
      <c r="N190" s="139"/>
    </row>
    <row r="191" spans="1:14" ht="15.75" customHeight="1">
      <c r="A191" s="25" t="s">
        <v>15</v>
      </c>
      <c r="B191" s="25">
        <v>1</v>
      </c>
      <c r="C191" s="25">
        <v>0</v>
      </c>
      <c r="D191" s="132" t="s">
        <v>385</v>
      </c>
      <c r="E191" s="76">
        <f>SUM(E193:E195)</f>
        <v>0</v>
      </c>
      <c r="F191" s="76">
        <f aca="true" t="shared" si="54" ref="F191:M191">SUM(F193:F195)</f>
        <v>0</v>
      </c>
      <c r="G191" s="76">
        <f t="shared" si="54"/>
        <v>0</v>
      </c>
      <c r="H191" s="76">
        <f t="shared" si="54"/>
        <v>0</v>
      </c>
      <c r="I191" s="76">
        <f t="shared" si="54"/>
        <v>0</v>
      </c>
      <c r="J191" s="76">
        <f t="shared" si="54"/>
        <v>0</v>
      </c>
      <c r="K191" s="76">
        <f t="shared" si="54"/>
        <v>0</v>
      </c>
      <c r="L191" s="76">
        <f t="shared" si="54"/>
        <v>0</v>
      </c>
      <c r="M191" s="77">
        <f t="shared" si="54"/>
        <v>0</v>
      </c>
      <c r="N191" s="139"/>
    </row>
    <row r="192" spans="1:14" s="24" customFormat="1" ht="14.25" customHeight="1">
      <c r="A192" s="25"/>
      <c r="B192" s="25"/>
      <c r="C192" s="25"/>
      <c r="D192" s="131" t="s">
        <v>287</v>
      </c>
      <c r="E192" s="76"/>
      <c r="F192" s="76"/>
      <c r="G192" s="76"/>
      <c r="H192" s="76"/>
      <c r="I192" s="76"/>
      <c r="J192" s="76"/>
      <c r="K192" s="76"/>
      <c r="L192" s="76"/>
      <c r="M192" s="77"/>
      <c r="N192" s="139"/>
    </row>
    <row r="193" spans="1:14" ht="18" customHeight="1">
      <c r="A193" s="25" t="s">
        <v>15</v>
      </c>
      <c r="B193" s="25">
        <v>1</v>
      </c>
      <c r="C193" s="25">
        <v>1</v>
      </c>
      <c r="D193" s="131" t="s">
        <v>386</v>
      </c>
      <c r="E193" s="76">
        <f>SUM(F193:G193)</f>
        <v>0</v>
      </c>
      <c r="F193" s="76">
        <v>0</v>
      </c>
      <c r="G193" s="76">
        <v>0</v>
      </c>
      <c r="H193" s="76">
        <f>SUM(I193:J193)</f>
        <v>0</v>
      </c>
      <c r="I193" s="76">
        <v>0</v>
      </c>
      <c r="J193" s="76">
        <v>0</v>
      </c>
      <c r="K193" s="76">
        <f>SUM(L193:M193)</f>
        <v>0</v>
      </c>
      <c r="L193" s="76">
        <v>0</v>
      </c>
      <c r="M193" s="77">
        <v>0</v>
      </c>
      <c r="N193" s="139"/>
    </row>
    <row r="194" spans="1:14" ht="21.75" customHeight="1">
      <c r="A194" s="25" t="s">
        <v>15</v>
      </c>
      <c r="B194" s="25">
        <v>1</v>
      </c>
      <c r="C194" s="25">
        <v>2</v>
      </c>
      <c r="D194" s="131" t="s">
        <v>387</v>
      </c>
      <c r="E194" s="76">
        <f>SUM(F194:G194)</f>
        <v>0</v>
      </c>
      <c r="F194" s="76">
        <v>0</v>
      </c>
      <c r="G194" s="76">
        <v>0</v>
      </c>
      <c r="H194" s="76">
        <f>SUM(I194:J194)</f>
        <v>0</v>
      </c>
      <c r="I194" s="76">
        <v>0</v>
      </c>
      <c r="J194" s="76">
        <v>0</v>
      </c>
      <c r="K194" s="76">
        <f>SUM(L194:M194)</f>
        <v>0</v>
      </c>
      <c r="L194" s="76">
        <v>0</v>
      </c>
      <c r="M194" s="77">
        <v>0</v>
      </c>
      <c r="N194" s="139"/>
    </row>
    <row r="195" spans="1:14" ht="24" customHeight="1">
      <c r="A195" s="25" t="s">
        <v>15</v>
      </c>
      <c r="B195" s="25">
        <v>1</v>
      </c>
      <c r="C195" s="25">
        <v>3</v>
      </c>
      <c r="D195" s="131" t="s">
        <v>388</v>
      </c>
      <c r="E195" s="76">
        <f>SUM(F195:G195)</f>
        <v>0</v>
      </c>
      <c r="F195" s="76">
        <v>0</v>
      </c>
      <c r="G195" s="76">
        <v>0</v>
      </c>
      <c r="H195" s="76">
        <f>SUM(I195:J195)</f>
        <v>0</v>
      </c>
      <c r="I195" s="76">
        <v>0</v>
      </c>
      <c r="J195" s="76">
        <v>0</v>
      </c>
      <c r="K195" s="76">
        <f>SUM(L195:M195)</f>
        <v>0</v>
      </c>
      <c r="L195" s="76">
        <v>0</v>
      </c>
      <c r="M195" s="77">
        <v>0</v>
      </c>
      <c r="N195" s="139"/>
    </row>
    <row r="196" spans="1:14" ht="15" customHeight="1">
      <c r="A196" s="25" t="s">
        <v>15</v>
      </c>
      <c r="B196" s="25">
        <v>2</v>
      </c>
      <c r="C196" s="25">
        <v>0</v>
      </c>
      <c r="D196" s="132" t="s">
        <v>389</v>
      </c>
      <c r="E196" s="76">
        <f>SUM(E198:E201)</f>
        <v>0</v>
      </c>
      <c r="F196" s="76">
        <f aca="true" t="shared" si="55" ref="F196:M196">SUM(F198:F201)</f>
        <v>0</v>
      </c>
      <c r="G196" s="76">
        <f t="shared" si="55"/>
        <v>0</v>
      </c>
      <c r="H196" s="76">
        <f t="shared" si="55"/>
        <v>0</v>
      </c>
      <c r="I196" s="76">
        <f t="shared" si="55"/>
        <v>0</v>
      </c>
      <c r="J196" s="76">
        <f t="shared" si="55"/>
        <v>0</v>
      </c>
      <c r="K196" s="76">
        <f t="shared" si="55"/>
        <v>0</v>
      </c>
      <c r="L196" s="76">
        <f t="shared" si="55"/>
        <v>0</v>
      </c>
      <c r="M196" s="77">
        <f t="shared" si="55"/>
        <v>0</v>
      </c>
      <c r="N196" s="139"/>
    </row>
    <row r="197" spans="1:14" s="24" customFormat="1" ht="14.25" customHeight="1">
      <c r="A197" s="25"/>
      <c r="B197" s="25"/>
      <c r="C197" s="25"/>
      <c r="D197" s="131" t="s">
        <v>287</v>
      </c>
      <c r="E197" s="76"/>
      <c r="F197" s="76"/>
      <c r="G197" s="76"/>
      <c r="H197" s="76"/>
      <c r="I197" s="76"/>
      <c r="J197" s="76"/>
      <c r="K197" s="76"/>
      <c r="L197" s="76"/>
      <c r="M197" s="77"/>
      <c r="N197" s="139"/>
    </row>
    <row r="198" spans="1:14" ht="21" customHeight="1">
      <c r="A198" s="25" t="s">
        <v>15</v>
      </c>
      <c r="B198" s="25">
        <v>2</v>
      </c>
      <c r="C198" s="25">
        <v>1</v>
      </c>
      <c r="D198" s="131" t="s">
        <v>390</v>
      </c>
      <c r="E198" s="76">
        <f>SUM(F198:G198)</f>
        <v>0</v>
      </c>
      <c r="F198" s="76">
        <v>0</v>
      </c>
      <c r="G198" s="76">
        <v>0</v>
      </c>
      <c r="H198" s="76">
        <f>SUM(I198:J198)</f>
        <v>0</v>
      </c>
      <c r="I198" s="76">
        <v>0</v>
      </c>
      <c r="J198" s="76">
        <v>0</v>
      </c>
      <c r="K198" s="76">
        <f>SUM(L198:M198)</f>
        <v>0</v>
      </c>
      <c r="L198" s="76">
        <v>0</v>
      </c>
      <c r="M198" s="77">
        <v>0</v>
      </c>
      <c r="N198" s="139"/>
    </row>
    <row r="199" spans="1:14" ht="27" customHeight="1">
      <c r="A199" s="25" t="s">
        <v>15</v>
      </c>
      <c r="B199" s="25">
        <v>2</v>
      </c>
      <c r="C199" s="25">
        <v>2</v>
      </c>
      <c r="D199" s="131" t="s">
        <v>391</v>
      </c>
      <c r="E199" s="76">
        <f>SUM(F199:G199)</f>
        <v>0</v>
      </c>
      <c r="F199" s="76">
        <v>0</v>
      </c>
      <c r="G199" s="76">
        <v>0</v>
      </c>
      <c r="H199" s="76">
        <f>SUM(I199:J199)</f>
        <v>0</v>
      </c>
      <c r="I199" s="76">
        <v>0</v>
      </c>
      <c r="J199" s="76">
        <v>0</v>
      </c>
      <c r="K199" s="76">
        <f>SUM(L199:M199)</f>
        <v>0</v>
      </c>
      <c r="L199" s="76">
        <v>0</v>
      </c>
      <c r="M199" s="77">
        <v>0</v>
      </c>
      <c r="N199" s="139"/>
    </row>
    <row r="200" spans="1:14" ht="18.75" customHeight="1">
      <c r="A200" s="25" t="s">
        <v>15</v>
      </c>
      <c r="B200" s="25">
        <v>2</v>
      </c>
      <c r="C200" s="25">
        <v>3</v>
      </c>
      <c r="D200" s="131" t="s">
        <v>392</v>
      </c>
      <c r="E200" s="76">
        <f>SUM(F200:G200)</f>
        <v>0</v>
      </c>
      <c r="F200" s="76">
        <v>0</v>
      </c>
      <c r="G200" s="76">
        <v>0</v>
      </c>
      <c r="H200" s="76">
        <f>SUM(I200:J200)</f>
        <v>0</v>
      </c>
      <c r="I200" s="76">
        <v>0</v>
      </c>
      <c r="J200" s="76">
        <v>0</v>
      </c>
      <c r="K200" s="76">
        <f>SUM(L200:M200)</f>
        <v>0</v>
      </c>
      <c r="L200" s="76">
        <v>0</v>
      </c>
      <c r="M200" s="77">
        <v>0</v>
      </c>
      <c r="N200" s="139"/>
    </row>
    <row r="201" spans="1:14" ht="15.75" customHeight="1">
      <c r="A201" s="25" t="s">
        <v>15</v>
      </c>
      <c r="B201" s="25">
        <v>2</v>
      </c>
      <c r="C201" s="25">
        <v>4</v>
      </c>
      <c r="D201" s="131" t="s">
        <v>393</v>
      </c>
      <c r="E201" s="76">
        <f>SUM(F201:G201)</f>
        <v>0</v>
      </c>
      <c r="F201" s="76">
        <v>0</v>
      </c>
      <c r="G201" s="76">
        <v>0</v>
      </c>
      <c r="H201" s="76">
        <f>SUM(I201:J201)</f>
        <v>0</v>
      </c>
      <c r="I201" s="76">
        <v>0</v>
      </c>
      <c r="J201" s="76">
        <v>0</v>
      </c>
      <c r="K201" s="76">
        <f>SUM(L201:M201)</f>
        <v>0</v>
      </c>
      <c r="L201" s="76">
        <v>0</v>
      </c>
      <c r="M201" s="77">
        <v>0</v>
      </c>
      <c r="N201" s="139"/>
    </row>
    <row r="202" spans="1:14" ht="19.5" customHeight="1">
      <c r="A202" s="25" t="s">
        <v>15</v>
      </c>
      <c r="B202" s="25">
        <v>3</v>
      </c>
      <c r="C202" s="25">
        <v>0</v>
      </c>
      <c r="D202" s="132" t="s">
        <v>394</v>
      </c>
      <c r="E202" s="76">
        <f>SUM(E204:E207)</f>
        <v>0</v>
      </c>
      <c r="F202" s="76">
        <f aca="true" t="shared" si="56" ref="F202:M202">SUM(F204:F207)</f>
        <v>0</v>
      </c>
      <c r="G202" s="76">
        <f t="shared" si="56"/>
        <v>0</v>
      </c>
      <c r="H202" s="76">
        <f t="shared" si="56"/>
        <v>0</v>
      </c>
      <c r="I202" s="76">
        <f t="shared" si="56"/>
        <v>0</v>
      </c>
      <c r="J202" s="76">
        <f t="shared" si="56"/>
        <v>0</v>
      </c>
      <c r="K202" s="76">
        <f t="shared" si="56"/>
        <v>0</v>
      </c>
      <c r="L202" s="76">
        <f t="shared" si="56"/>
        <v>0</v>
      </c>
      <c r="M202" s="77">
        <f t="shared" si="56"/>
        <v>0</v>
      </c>
      <c r="N202" s="139"/>
    </row>
    <row r="203" spans="1:14" s="24" customFormat="1" ht="10.5" customHeight="1">
      <c r="A203" s="25"/>
      <c r="B203" s="25"/>
      <c r="C203" s="25"/>
      <c r="D203" s="131" t="s">
        <v>287</v>
      </c>
      <c r="E203" s="76"/>
      <c r="F203" s="76"/>
      <c r="G203" s="76"/>
      <c r="H203" s="76"/>
      <c r="I203" s="76"/>
      <c r="J203" s="76"/>
      <c r="K203" s="76"/>
      <c r="L203" s="76"/>
      <c r="M203" s="77"/>
      <c r="N203" s="139"/>
    </row>
    <row r="204" spans="1:14" ht="24.75" customHeight="1">
      <c r="A204" s="25" t="s">
        <v>15</v>
      </c>
      <c r="B204" s="25">
        <v>3</v>
      </c>
      <c r="C204" s="25">
        <v>1</v>
      </c>
      <c r="D204" s="131" t="s">
        <v>395</v>
      </c>
      <c r="E204" s="76">
        <f>SUM(F204:G204)</f>
        <v>0</v>
      </c>
      <c r="F204" s="76">
        <v>0</v>
      </c>
      <c r="G204" s="76">
        <v>0</v>
      </c>
      <c r="H204" s="76">
        <f>SUM(I204:J204)</f>
        <v>0</v>
      </c>
      <c r="I204" s="76">
        <v>0</v>
      </c>
      <c r="J204" s="76">
        <v>0</v>
      </c>
      <c r="K204" s="76">
        <f>SUM(L204:M204)</f>
        <v>0</v>
      </c>
      <c r="L204" s="76">
        <v>0</v>
      </c>
      <c r="M204" s="77">
        <v>0</v>
      </c>
      <c r="N204" s="139"/>
    </row>
    <row r="205" spans="1:14" ht="24.75" customHeight="1">
      <c r="A205" s="25" t="s">
        <v>15</v>
      </c>
      <c r="B205" s="25">
        <v>3</v>
      </c>
      <c r="C205" s="25">
        <v>2</v>
      </c>
      <c r="D205" s="131" t="s">
        <v>396</v>
      </c>
      <c r="E205" s="76">
        <f>SUM(F205:G205)</f>
        <v>0</v>
      </c>
      <c r="F205" s="76">
        <v>0</v>
      </c>
      <c r="G205" s="76">
        <v>0</v>
      </c>
      <c r="H205" s="76">
        <f>SUM(I205:J205)</f>
        <v>0</v>
      </c>
      <c r="I205" s="76">
        <v>0</v>
      </c>
      <c r="J205" s="76">
        <v>0</v>
      </c>
      <c r="K205" s="76">
        <f>SUM(L205:M205)</f>
        <v>0</v>
      </c>
      <c r="L205" s="76">
        <v>0</v>
      </c>
      <c r="M205" s="77">
        <v>0</v>
      </c>
      <c r="N205" s="139"/>
    </row>
    <row r="206" spans="1:14" ht="16.5" customHeight="1">
      <c r="A206" s="25" t="s">
        <v>15</v>
      </c>
      <c r="B206" s="25">
        <v>3</v>
      </c>
      <c r="C206" s="25">
        <v>3</v>
      </c>
      <c r="D206" s="131" t="s">
        <v>397</v>
      </c>
      <c r="E206" s="76">
        <f>SUM(F206:G206)</f>
        <v>0</v>
      </c>
      <c r="F206" s="76">
        <v>0</v>
      </c>
      <c r="G206" s="76">
        <v>0</v>
      </c>
      <c r="H206" s="76">
        <f>SUM(I206:J206)</f>
        <v>0</v>
      </c>
      <c r="I206" s="76">
        <v>0</v>
      </c>
      <c r="J206" s="76">
        <v>0</v>
      </c>
      <c r="K206" s="76">
        <f>SUM(L206:M206)</f>
        <v>0</v>
      </c>
      <c r="L206" s="76">
        <v>0</v>
      </c>
      <c r="M206" s="77">
        <v>0</v>
      </c>
      <c r="N206" s="139"/>
    </row>
    <row r="207" spans="1:14" ht="33.75" customHeight="1">
      <c r="A207" s="25" t="s">
        <v>15</v>
      </c>
      <c r="B207" s="25">
        <v>3</v>
      </c>
      <c r="C207" s="25">
        <v>4</v>
      </c>
      <c r="D207" s="131" t="s">
        <v>398</v>
      </c>
      <c r="E207" s="76">
        <f>SUM(F207:G207)</f>
        <v>0</v>
      </c>
      <c r="F207" s="76">
        <v>0</v>
      </c>
      <c r="G207" s="76">
        <v>0</v>
      </c>
      <c r="H207" s="76">
        <f>SUM(I207:J207)</f>
        <v>0</v>
      </c>
      <c r="I207" s="76">
        <v>0</v>
      </c>
      <c r="J207" s="76">
        <v>0</v>
      </c>
      <c r="K207" s="76">
        <f>SUM(L207:M207)</f>
        <v>0</v>
      </c>
      <c r="L207" s="76">
        <v>0</v>
      </c>
      <c r="M207" s="77">
        <v>0</v>
      </c>
      <c r="N207" s="139"/>
    </row>
    <row r="208" spans="1:14" ht="15.75" customHeight="1">
      <c r="A208" s="25" t="s">
        <v>15</v>
      </c>
      <c r="B208" s="25">
        <v>4</v>
      </c>
      <c r="C208" s="25">
        <v>0</v>
      </c>
      <c r="D208" s="132" t="s">
        <v>399</v>
      </c>
      <c r="E208" s="76">
        <f>SUM(E210)</f>
        <v>0</v>
      </c>
      <c r="F208" s="76">
        <f aca="true" t="shared" si="57" ref="F208:M208">SUM(F210)</f>
        <v>0</v>
      </c>
      <c r="G208" s="76">
        <f t="shared" si="57"/>
        <v>0</v>
      </c>
      <c r="H208" s="76">
        <f t="shared" si="57"/>
        <v>0</v>
      </c>
      <c r="I208" s="76">
        <f t="shared" si="57"/>
        <v>0</v>
      </c>
      <c r="J208" s="76">
        <f t="shared" si="57"/>
        <v>0</v>
      </c>
      <c r="K208" s="76">
        <f t="shared" si="57"/>
        <v>0</v>
      </c>
      <c r="L208" s="76">
        <f t="shared" si="57"/>
        <v>0</v>
      </c>
      <c r="M208" s="77">
        <f t="shared" si="57"/>
        <v>0</v>
      </c>
      <c r="N208" s="139"/>
    </row>
    <row r="209" spans="1:14" s="24" customFormat="1" ht="15.75" customHeight="1">
      <c r="A209" s="25"/>
      <c r="B209" s="25"/>
      <c r="C209" s="25"/>
      <c r="D209" s="131" t="s">
        <v>287</v>
      </c>
      <c r="E209" s="76"/>
      <c r="F209" s="76"/>
      <c r="G209" s="76"/>
      <c r="H209" s="76"/>
      <c r="I209" s="76"/>
      <c r="J209" s="76"/>
      <c r="K209" s="76"/>
      <c r="L209" s="76"/>
      <c r="M209" s="77"/>
      <c r="N209" s="139"/>
    </row>
    <row r="210" spans="1:14" ht="25.5" customHeight="1">
      <c r="A210" s="25" t="s">
        <v>15</v>
      </c>
      <c r="B210" s="25">
        <v>4</v>
      </c>
      <c r="C210" s="25">
        <v>1</v>
      </c>
      <c r="D210" s="131" t="s">
        <v>399</v>
      </c>
      <c r="E210" s="76">
        <f>SUM(F210:G210)</f>
        <v>0</v>
      </c>
      <c r="F210" s="76">
        <v>0</v>
      </c>
      <c r="G210" s="76">
        <v>0</v>
      </c>
      <c r="H210" s="76">
        <f>SUM(I210:J210)</f>
        <v>0</v>
      </c>
      <c r="I210" s="76">
        <v>0</v>
      </c>
      <c r="J210" s="76">
        <v>0</v>
      </c>
      <c r="K210" s="76">
        <f>SUM(L210:M210)</f>
        <v>0</v>
      </c>
      <c r="L210" s="76">
        <v>0</v>
      </c>
      <c r="M210" s="77">
        <v>0</v>
      </c>
      <c r="N210" s="139"/>
    </row>
    <row r="211" spans="1:14" ht="28.5" customHeight="1">
      <c r="A211" s="25" t="s">
        <v>15</v>
      </c>
      <c r="B211" s="25">
        <v>5</v>
      </c>
      <c r="C211" s="25">
        <v>0</v>
      </c>
      <c r="D211" s="132" t="s">
        <v>400</v>
      </c>
      <c r="E211" s="76">
        <f>SUM(E213)</f>
        <v>0</v>
      </c>
      <c r="F211" s="76">
        <f aca="true" t="shared" si="58" ref="F211:M211">SUM(F213)</f>
        <v>0</v>
      </c>
      <c r="G211" s="76">
        <f t="shared" si="58"/>
        <v>0</v>
      </c>
      <c r="H211" s="76">
        <f t="shared" si="58"/>
        <v>0</v>
      </c>
      <c r="I211" s="76">
        <f t="shared" si="58"/>
        <v>0</v>
      </c>
      <c r="J211" s="76">
        <f t="shared" si="58"/>
        <v>0</v>
      </c>
      <c r="K211" s="76">
        <f t="shared" si="58"/>
        <v>0</v>
      </c>
      <c r="L211" s="76">
        <f t="shared" si="58"/>
        <v>0</v>
      </c>
      <c r="M211" s="77">
        <f t="shared" si="58"/>
        <v>0</v>
      </c>
      <c r="N211" s="139"/>
    </row>
    <row r="212" spans="1:14" s="24" customFormat="1" ht="15.75" customHeight="1">
      <c r="A212" s="25"/>
      <c r="B212" s="25"/>
      <c r="C212" s="25"/>
      <c r="D212" s="131" t="s">
        <v>287</v>
      </c>
      <c r="E212" s="76"/>
      <c r="F212" s="76"/>
      <c r="G212" s="76"/>
      <c r="H212" s="76"/>
      <c r="I212" s="76"/>
      <c r="J212" s="76"/>
      <c r="K212" s="76"/>
      <c r="L212" s="76"/>
      <c r="M212" s="77"/>
      <c r="N212" s="139"/>
    </row>
    <row r="213" spans="1:14" ht="30" customHeight="1">
      <c r="A213" s="25" t="s">
        <v>15</v>
      </c>
      <c r="B213" s="25">
        <v>5</v>
      </c>
      <c r="C213" s="25">
        <v>1</v>
      </c>
      <c r="D213" s="131" t="s">
        <v>400</v>
      </c>
      <c r="E213" s="76">
        <f>SUM(F213:G213)</f>
        <v>0</v>
      </c>
      <c r="F213" s="76">
        <v>0</v>
      </c>
      <c r="G213" s="76">
        <v>0</v>
      </c>
      <c r="H213" s="76">
        <f>SUM(I213:J213)</f>
        <v>0</v>
      </c>
      <c r="I213" s="76">
        <v>0</v>
      </c>
      <c r="J213" s="76">
        <v>0</v>
      </c>
      <c r="K213" s="76">
        <f>SUM(L213:M213)</f>
        <v>0</v>
      </c>
      <c r="L213" s="76">
        <v>0</v>
      </c>
      <c r="M213" s="77">
        <v>0</v>
      </c>
      <c r="N213" s="139"/>
    </row>
    <row r="214" spans="1:14" ht="19.5" customHeight="1">
      <c r="A214" s="25" t="s">
        <v>15</v>
      </c>
      <c r="B214" s="25">
        <v>6</v>
      </c>
      <c r="C214" s="25">
        <v>0</v>
      </c>
      <c r="D214" s="132" t="s">
        <v>401</v>
      </c>
      <c r="E214" s="76">
        <f>SUM(E216:E217)</f>
        <v>0</v>
      </c>
      <c r="F214" s="76">
        <f aca="true" t="shared" si="59" ref="F214:M214">SUM(F216:F217)</f>
        <v>0</v>
      </c>
      <c r="G214" s="76">
        <f t="shared" si="59"/>
        <v>0</v>
      </c>
      <c r="H214" s="76">
        <f t="shared" si="59"/>
        <v>0</v>
      </c>
      <c r="I214" s="76">
        <f t="shared" si="59"/>
        <v>0</v>
      </c>
      <c r="J214" s="76">
        <f t="shared" si="59"/>
        <v>0</v>
      </c>
      <c r="K214" s="76">
        <f t="shared" si="59"/>
        <v>0</v>
      </c>
      <c r="L214" s="76">
        <f t="shared" si="59"/>
        <v>0</v>
      </c>
      <c r="M214" s="77">
        <f t="shared" si="59"/>
        <v>0</v>
      </c>
      <c r="N214" s="139"/>
    </row>
    <row r="215" spans="1:14" s="24" customFormat="1" ht="10.5" customHeight="1">
      <c r="A215" s="25"/>
      <c r="B215" s="25"/>
      <c r="C215" s="25"/>
      <c r="D215" s="131" t="s">
        <v>287</v>
      </c>
      <c r="E215" s="76"/>
      <c r="F215" s="76"/>
      <c r="G215" s="76"/>
      <c r="H215" s="76"/>
      <c r="I215" s="76"/>
      <c r="J215" s="76"/>
      <c r="K215" s="76"/>
      <c r="L215" s="76"/>
      <c r="M215" s="77"/>
      <c r="N215" s="139"/>
    </row>
    <row r="216" spans="1:14" ht="25.5">
      <c r="A216" s="25" t="s">
        <v>15</v>
      </c>
      <c r="B216" s="25">
        <v>6</v>
      </c>
      <c r="C216" s="25">
        <v>1</v>
      </c>
      <c r="D216" s="131" t="s">
        <v>402</v>
      </c>
      <c r="E216" s="76">
        <f>SUM(F216:G216)</f>
        <v>0</v>
      </c>
      <c r="F216" s="76">
        <v>0</v>
      </c>
      <c r="G216" s="76">
        <v>0</v>
      </c>
      <c r="H216" s="76">
        <f>SUM(I216:J216)</f>
        <v>0</v>
      </c>
      <c r="I216" s="76">
        <v>0</v>
      </c>
      <c r="J216" s="76">
        <v>0</v>
      </c>
      <c r="K216" s="76">
        <f>SUM(L216:M216)</f>
        <v>0</v>
      </c>
      <c r="L216" s="76">
        <v>0</v>
      </c>
      <c r="M216" s="77">
        <v>0</v>
      </c>
      <c r="N216" s="139"/>
    </row>
    <row r="217" spans="1:14" ht="16.5" customHeight="1">
      <c r="A217" s="25" t="s">
        <v>15</v>
      </c>
      <c r="B217" s="25">
        <v>6</v>
      </c>
      <c r="C217" s="25">
        <v>2</v>
      </c>
      <c r="D217" s="131" t="s">
        <v>401</v>
      </c>
      <c r="E217" s="76">
        <f>SUM(F217:G217)</f>
        <v>0</v>
      </c>
      <c r="F217" s="76">
        <v>0</v>
      </c>
      <c r="G217" s="76">
        <v>0</v>
      </c>
      <c r="H217" s="76">
        <f>SUM(I217:J217)</f>
        <v>0</v>
      </c>
      <c r="I217" s="76">
        <v>0</v>
      </c>
      <c r="J217" s="76">
        <v>0</v>
      </c>
      <c r="K217" s="76">
        <f>SUM(L217:M217)</f>
        <v>0</v>
      </c>
      <c r="L217" s="76">
        <v>0</v>
      </c>
      <c r="M217" s="77">
        <v>0</v>
      </c>
      <c r="N217" s="139"/>
    </row>
    <row r="218" spans="1:14" s="43" customFormat="1" ht="33.75" customHeight="1">
      <c r="A218" s="23" t="s">
        <v>16</v>
      </c>
      <c r="B218" s="23">
        <v>0</v>
      </c>
      <c r="C218" s="23">
        <v>0</v>
      </c>
      <c r="D218" s="130" t="s">
        <v>547</v>
      </c>
      <c r="E218" s="93">
        <f>SUM(E220,E223,E232,E237,E242,E245)</f>
        <v>1147462.35</v>
      </c>
      <c r="F218" s="93">
        <f aca="true" t="shared" si="60" ref="F218:M218">SUM(F220,F223,F232,F237,F242,F245)</f>
        <v>185569.75</v>
      </c>
      <c r="G218" s="93">
        <f t="shared" si="60"/>
        <v>961892.6</v>
      </c>
      <c r="H218" s="93">
        <f t="shared" si="60"/>
        <v>1147462.35</v>
      </c>
      <c r="I218" s="93">
        <f t="shared" si="60"/>
        <v>185569.75</v>
      </c>
      <c r="J218" s="93">
        <f t="shared" si="60"/>
        <v>961892.6</v>
      </c>
      <c r="K218" s="93">
        <f>SUM(K220,K223,K232,K237,K242,K245)</f>
        <v>15381.422</v>
      </c>
      <c r="L218" s="93">
        <f t="shared" si="60"/>
        <v>15381.422</v>
      </c>
      <c r="M218" s="94">
        <f t="shared" si="60"/>
        <v>0</v>
      </c>
      <c r="N218" s="139">
        <f>K218*100/H218</f>
        <v>1.3404729139914697</v>
      </c>
    </row>
    <row r="219" spans="1:14" ht="19.5" customHeight="1">
      <c r="A219" s="25"/>
      <c r="B219" s="25"/>
      <c r="C219" s="25"/>
      <c r="D219" s="131" t="s">
        <v>193</v>
      </c>
      <c r="E219" s="76"/>
      <c r="F219" s="76"/>
      <c r="G219" s="76"/>
      <c r="H219" s="76"/>
      <c r="I219" s="76"/>
      <c r="J219" s="76"/>
      <c r="K219" s="76"/>
      <c r="L219" s="76"/>
      <c r="M219" s="77"/>
      <c r="N219" s="139"/>
    </row>
    <row r="220" spans="1:14" ht="18.75" customHeight="1">
      <c r="A220" s="25" t="s">
        <v>16</v>
      </c>
      <c r="B220" s="25">
        <v>1</v>
      </c>
      <c r="C220" s="25">
        <v>0</v>
      </c>
      <c r="D220" s="132" t="s">
        <v>403</v>
      </c>
      <c r="E220" s="76">
        <f>SUM(E222)</f>
        <v>311200</v>
      </c>
      <c r="F220" s="76">
        <f aca="true" t="shared" si="61" ref="F220:M220">SUM(F222)</f>
        <v>3500</v>
      </c>
      <c r="G220" s="76">
        <f t="shared" si="61"/>
        <v>307700</v>
      </c>
      <c r="H220" s="76">
        <f t="shared" si="61"/>
        <v>311200</v>
      </c>
      <c r="I220" s="76">
        <f t="shared" si="61"/>
        <v>3500</v>
      </c>
      <c r="J220" s="76">
        <f t="shared" si="61"/>
        <v>307700</v>
      </c>
      <c r="K220" s="76">
        <f t="shared" si="61"/>
        <v>0</v>
      </c>
      <c r="L220" s="76">
        <f t="shared" si="61"/>
        <v>0</v>
      </c>
      <c r="M220" s="77">
        <f t="shared" si="61"/>
        <v>0</v>
      </c>
      <c r="N220" s="139">
        <f>K220*100/H220</f>
        <v>0</v>
      </c>
    </row>
    <row r="221" spans="1:14" s="24" customFormat="1" ht="10.5" customHeight="1">
      <c r="A221" s="25"/>
      <c r="B221" s="25"/>
      <c r="C221" s="25"/>
      <c r="D221" s="131" t="s">
        <v>287</v>
      </c>
      <c r="E221" s="76"/>
      <c r="F221" s="76"/>
      <c r="G221" s="76"/>
      <c r="H221" s="76"/>
      <c r="I221" s="76"/>
      <c r="J221" s="76"/>
      <c r="K221" s="76"/>
      <c r="L221" s="76"/>
      <c r="M221" s="77"/>
      <c r="N221" s="139"/>
    </row>
    <row r="222" spans="1:14" ht="16.5" customHeight="1">
      <c r="A222" s="25" t="s">
        <v>16</v>
      </c>
      <c r="B222" s="25">
        <v>1</v>
      </c>
      <c r="C222" s="25">
        <v>1</v>
      </c>
      <c r="D222" s="131" t="s">
        <v>403</v>
      </c>
      <c r="E222" s="76">
        <f>SUM(F222:G222)</f>
        <v>311200</v>
      </c>
      <c r="F222" s="76">
        <v>3500</v>
      </c>
      <c r="G222" s="76">
        <v>307700</v>
      </c>
      <c r="H222" s="76">
        <f>SUM(I222:J222)</f>
        <v>311200</v>
      </c>
      <c r="I222" s="76">
        <v>3500</v>
      </c>
      <c r="J222" s="76">
        <v>307700</v>
      </c>
      <c r="K222" s="76">
        <f>SUM(L222:M222)</f>
        <v>0</v>
      </c>
      <c r="L222" s="76">
        <v>0</v>
      </c>
      <c r="M222" s="77">
        <v>0</v>
      </c>
      <c r="N222" s="139">
        <f>K222*100/H222</f>
        <v>0</v>
      </c>
    </row>
    <row r="223" spans="1:14" ht="17.25" customHeight="1">
      <c r="A223" s="25" t="s">
        <v>16</v>
      </c>
      <c r="B223" s="25">
        <v>2</v>
      </c>
      <c r="C223" s="25">
        <v>0</v>
      </c>
      <c r="D223" s="132" t="s">
        <v>404</v>
      </c>
      <c r="E223" s="76">
        <f>SUM(E225:E231)</f>
        <v>774549.85</v>
      </c>
      <c r="F223" s="76">
        <f aca="true" t="shared" si="62" ref="F223:M223">SUM(F225:F231)</f>
        <v>120357.25</v>
      </c>
      <c r="G223" s="76">
        <f t="shared" si="62"/>
        <v>654192.6</v>
      </c>
      <c r="H223" s="76">
        <f t="shared" si="62"/>
        <v>774549.85</v>
      </c>
      <c r="I223" s="76">
        <f t="shared" si="62"/>
        <v>120357.25</v>
      </c>
      <c r="J223" s="76">
        <f t="shared" si="62"/>
        <v>654192.6</v>
      </c>
      <c r="K223" s="76">
        <f t="shared" si="62"/>
        <v>7519.557000000001</v>
      </c>
      <c r="L223" s="76">
        <f t="shared" si="62"/>
        <v>7519.557000000001</v>
      </c>
      <c r="M223" s="77">
        <f t="shared" si="62"/>
        <v>0</v>
      </c>
      <c r="N223" s="139">
        <f>K223*100/H223</f>
        <v>0.9708293146012489</v>
      </c>
    </row>
    <row r="224" spans="1:14" s="24" customFormat="1" ht="10.5" customHeight="1">
      <c r="A224" s="25"/>
      <c r="B224" s="25"/>
      <c r="C224" s="25"/>
      <c r="D224" s="131" t="s">
        <v>287</v>
      </c>
      <c r="E224" s="76"/>
      <c r="F224" s="76"/>
      <c r="G224" s="76"/>
      <c r="H224" s="76"/>
      <c r="I224" s="76"/>
      <c r="J224" s="76"/>
      <c r="K224" s="76"/>
      <c r="L224" s="76"/>
      <c r="M224" s="77"/>
      <c r="N224" s="139"/>
    </row>
    <row r="225" spans="1:14" ht="17.25">
      <c r="A225" s="25" t="s">
        <v>16</v>
      </c>
      <c r="B225" s="25">
        <v>2</v>
      </c>
      <c r="C225" s="25">
        <v>1</v>
      </c>
      <c r="D225" s="131" t="s">
        <v>405</v>
      </c>
      <c r="E225" s="76">
        <f aca="true" t="shared" si="63" ref="E225:E231">SUM(F225:G225)</f>
        <v>40857.25</v>
      </c>
      <c r="F225" s="76">
        <v>40857.25</v>
      </c>
      <c r="G225" s="76">
        <v>0</v>
      </c>
      <c r="H225" s="76">
        <f aca="true" t="shared" si="64" ref="H225:H231">SUM(I225:J225)</f>
        <v>40857.25</v>
      </c>
      <c r="I225" s="76">
        <v>40857.25</v>
      </c>
      <c r="J225" s="76">
        <v>0</v>
      </c>
      <c r="K225" s="76">
        <f aca="true" t="shared" si="65" ref="K225:K231">SUM(L225:M225)</f>
        <v>5270.657</v>
      </c>
      <c r="L225" s="76">
        <v>5270.657</v>
      </c>
      <c r="M225" s="77">
        <v>0</v>
      </c>
      <c r="N225" s="139">
        <f>K225*100/H225</f>
        <v>12.900175611427594</v>
      </c>
    </row>
    <row r="226" spans="1:14" ht="17.25">
      <c r="A226" s="25" t="s">
        <v>16</v>
      </c>
      <c r="B226" s="25">
        <v>2</v>
      </c>
      <c r="C226" s="25">
        <v>2</v>
      </c>
      <c r="D226" s="131" t="s">
        <v>406</v>
      </c>
      <c r="E226" s="76">
        <f t="shared" si="63"/>
        <v>0</v>
      </c>
      <c r="F226" s="76">
        <v>0</v>
      </c>
      <c r="G226" s="76">
        <v>0</v>
      </c>
      <c r="H226" s="76">
        <f t="shared" si="64"/>
        <v>0</v>
      </c>
      <c r="I226" s="76">
        <v>0</v>
      </c>
      <c r="J226" s="76">
        <v>0</v>
      </c>
      <c r="K226" s="76">
        <f t="shared" si="65"/>
        <v>0</v>
      </c>
      <c r="L226" s="76">
        <v>0</v>
      </c>
      <c r="M226" s="77">
        <v>0</v>
      </c>
      <c r="N226" s="139"/>
    </row>
    <row r="227" spans="1:14" ht="18" customHeight="1">
      <c r="A227" s="25" t="s">
        <v>16</v>
      </c>
      <c r="B227" s="25">
        <v>2</v>
      </c>
      <c r="C227" s="25">
        <v>3</v>
      </c>
      <c r="D227" s="131" t="s">
        <v>407</v>
      </c>
      <c r="E227" s="76">
        <f t="shared" si="63"/>
        <v>0</v>
      </c>
      <c r="F227" s="76">
        <v>0</v>
      </c>
      <c r="G227" s="76">
        <v>0</v>
      </c>
      <c r="H227" s="76">
        <f t="shared" si="64"/>
        <v>0</v>
      </c>
      <c r="I227" s="76">
        <v>0</v>
      </c>
      <c r="J227" s="76">
        <v>0</v>
      </c>
      <c r="K227" s="76">
        <f t="shared" si="65"/>
        <v>0</v>
      </c>
      <c r="L227" s="76">
        <v>0</v>
      </c>
      <c r="M227" s="77">
        <v>0</v>
      </c>
      <c r="N227" s="139"/>
    </row>
    <row r="228" spans="1:14" ht="17.25">
      <c r="A228" s="25" t="s">
        <v>16</v>
      </c>
      <c r="B228" s="25">
        <v>2</v>
      </c>
      <c r="C228" s="25">
        <v>4</v>
      </c>
      <c r="D228" s="131" t="s">
        <v>408</v>
      </c>
      <c r="E228" s="76">
        <f t="shared" si="63"/>
        <v>733692.6</v>
      </c>
      <c r="F228" s="76">
        <v>79500</v>
      </c>
      <c r="G228" s="76">
        <v>654192.6</v>
      </c>
      <c r="H228" s="76">
        <f t="shared" si="64"/>
        <v>733692.6</v>
      </c>
      <c r="I228" s="76">
        <v>79500</v>
      </c>
      <c r="J228" s="76">
        <v>654192.6</v>
      </c>
      <c r="K228" s="76">
        <f t="shared" si="65"/>
        <v>2248.9</v>
      </c>
      <c r="L228" s="76">
        <v>2248.9</v>
      </c>
      <c r="M228" s="77">
        <v>0</v>
      </c>
      <c r="N228" s="139">
        <f>K228*100/H228</f>
        <v>0.3065180158556867</v>
      </c>
    </row>
    <row r="229" spans="1:14" ht="17.25">
      <c r="A229" s="25" t="s">
        <v>16</v>
      </c>
      <c r="B229" s="25">
        <v>2</v>
      </c>
      <c r="C229" s="25">
        <v>5</v>
      </c>
      <c r="D229" s="131" t="s">
        <v>409</v>
      </c>
      <c r="E229" s="76">
        <f t="shared" si="63"/>
        <v>0</v>
      </c>
      <c r="F229" s="76">
        <v>0</v>
      </c>
      <c r="G229" s="76">
        <v>0</v>
      </c>
      <c r="H229" s="76">
        <f t="shared" si="64"/>
        <v>0</v>
      </c>
      <c r="I229" s="76">
        <v>0</v>
      </c>
      <c r="J229" s="76">
        <v>0</v>
      </c>
      <c r="K229" s="76">
        <f t="shared" si="65"/>
        <v>0</v>
      </c>
      <c r="L229" s="76">
        <v>0</v>
      </c>
      <c r="M229" s="77">
        <v>0</v>
      </c>
      <c r="N229" s="139"/>
    </row>
    <row r="230" spans="1:14" ht="17.25">
      <c r="A230" s="25" t="s">
        <v>16</v>
      </c>
      <c r="B230" s="25">
        <v>2</v>
      </c>
      <c r="C230" s="25">
        <v>6</v>
      </c>
      <c r="D230" s="131" t="s">
        <v>410</v>
      </c>
      <c r="E230" s="76">
        <f t="shared" si="63"/>
        <v>0</v>
      </c>
      <c r="F230" s="76">
        <v>0</v>
      </c>
      <c r="G230" s="76">
        <v>0</v>
      </c>
      <c r="H230" s="76">
        <f t="shared" si="64"/>
        <v>0</v>
      </c>
      <c r="I230" s="76">
        <v>0</v>
      </c>
      <c r="J230" s="76">
        <v>0</v>
      </c>
      <c r="K230" s="76">
        <f t="shared" si="65"/>
        <v>0</v>
      </c>
      <c r="L230" s="76">
        <v>0</v>
      </c>
      <c r="M230" s="77">
        <v>0</v>
      </c>
      <c r="N230" s="139"/>
    </row>
    <row r="231" spans="1:14" ht="29.25" customHeight="1">
      <c r="A231" s="25" t="s">
        <v>16</v>
      </c>
      <c r="B231" s="25">
        <v>2</v>
      </c>
      <c r="C231" s="25">
        <v>7</v>
      </c>
      <c r="D231" s="131" t="s">
        <v>411</v>
      </c>
      <c r="E231" s="76">
        <f t="shared" si="63"/>
        <v>0</v>
      </c>
      <c r="F231" s="76">
        <v>0</v>
      </c>
      <c r="G231" s="76">
        <v>0</v>
      </c>
      <c r="H231" s="76">
        <f t="shared" si="64"/>
        <v>0</v>
      </c>
      <c r="I231" s="76">
        <v>0</v>
      </c>
      <c r="J231" s="76">
        <v>0</v>
      </c>
      <c r="K231" s="76">
        <f t="shared" si="65"/>
        <v>0</v>
      </c>
      <c r="L231" s="76">
        <v>0</v>
      </c>
      <c r="M231" s="77">
        <v>0</v>
      </c>
      <c r="N231" s="139"/>
    </row>
    <row r="232" spans="1:14" ht="29.25" customHeight="1">
      <c r="A232" s="25" t="s">
        <v>16</v>
      </c>
      <c r="B232" s="25">
        <v>3</v>
      </c>
      <c r="C232" s="25">
        <v>0</v>
      </c>
      <c r="D232" s="132" t="s">
        <v>412</v>
      </c>
      <c r="E232" s="76">
        <f>SUM(E234:E236)</f>
        <v>3500</v>
      </c>
      <c r="F232" s="76">
        <f aca="true" t="shared" si="66" ref="F232:M232">SUM(F234:F236)</f>
        <v>3500</v>
      </c>
      <c r="G232" s="76">
        <f t="shared" si="66"/>
        <v>0</v>
      </c>
      <c r="H232" s="76">
        <f t="shared" si="66"/>
        <v>3500</v>
      </c>
      <c r="I232" s="76">
        <f t="shared" si="66"/>
        <v>3500</v>
      </c>
      <c r="J232" s="76">
        <f t="shared" si="66"/>
        <v>0</v>
      </c>
      <c r="K232" s="76">
        <f t="shared" si="66"/>
        <v>0</v>
      </c>
      <c r="L232" s="76">
        <f t="shared" si="66"/>
        <v>0</v>
      </c>
      <c r="M232" s="77">
        <f t="shared" si="66"/>
        <v>0</v>
      </c>
      <c r="N232" s="139">
        <f>K232*100/H232</f>
        <v>0</v>
      </c>
    </row>
    <row r="233" spans="1:14" s="24" customFormat="1" ht="10.5" customHeight="1">
      <c r="A233" s="25"/>
      <c r="B233" s="25"/>
      <c r="C233" s="25"/>
      <c r="D233" s="131" t="s">
        <v>287</v>
      </c>
      <c r="E233" s="76"/>
      <c r="F233" s="76"/>
      <c r="G233" s="76"/>
      <c r="H233" s="76"/>
      <c r="I233" s="76"/>
      <c r="J233" s="76"/>
      <c r="K233" s="76"/>
      <c r="L233" s="76"/>
      <c r="M233" s="77"/>
      <c r="N233" s="139"/>
    </row>
    <row r="234" spans="1:14" ht="17.25">
      <c r="A234" s="25" t="s">
        <v>16</v>
      </c>
      <c r="B234" s="25">
        <v>3</v>
      </c>
      <c r="C234" s="25">
        <v>1</v>
      </c>
      <c r="D234" s="131" t="s">
        <v>413</v>
      </c>
      <c r="E234" s="76">
        <f>SUM(F234:G234)</f>
        <v>3500</v>
      </c>
      <c r="F234" s="76">
        <v>3500</v>
      </c>
      <c r="G234" s="76">
        <v>0</v>
      </c>
      <c r="H234" s="76">
        <f>SUM(I234:J234)</f>
        <v>3500</v>
      </c>
      <c r="I234" s="76">
        <v>3500</v>
      </c>
      <c r="J234" s="76">
        <v>0</v>
      </c>
      <c r="K234" s="76">
        <f>SUM(L234:M234)</f>
        <v>0</v>
      </c>
      <c r="L234" s="76">
        <v>0</v>
      </c>
      <c r="M234" s="77">
        <v>0</v>
      </c>
      <c r="N234" s="139">
        <f>K234*100/H234</f>
        <v>0</v>
      </c>
    </row>
    <row r="235" spans="1:14" ht="25.5">
      <c r="A235" s="25" t="s">
        <v>16</v>
      </c>
      <c r="B235" s="25">
        <v>3</v>
      </c>
      <c r="C235" s="25">
        <v>2</v>
      </c>
      <c r="D235" s="131" t="s">
        <v>414</v>
      </c>
      <c r="E235" s="76">
        <f>SUM(F235:G235)</f>
        <v>0</v>
      </c>
      <c r="F235" s="76">
        <v>0</v>
      </c>
      <c r="G235" s="76">
        <v>0</v>
      </c>
      <c r="H235" s="76">
        <f>SUM(I235:J235)</f>
        <v>0</v>
      </c>
      <c r="I235" s="76">
        <v>0</v>
      </c>
      <c r="J235" s="76">
        <v>0</v>
      </c>
      <c r="K235" s="76">
        <f>SUM(L235:M235)</f>
        <v>0</v>
      </c>
      <c r="L235" s="76">
        <v>0</v>
      </c>
      <c r="M235" s="77">
        <v>0</v>
      </c>
      <c r="N235" s="139"/>
    </row>
    <row r="236" spans="1:14" ht="18.75" customHeight="1">
      <c r="A236" s="25" t="s">
        <v>16</v>
      </c>
      <c r="B236" s="25">
        <v>3</v>
      </c>
      <c r="C236" s="25">
        <v>3</v>
      </c>
      <c r="D236" s="131" t="s">
        <v>415</v>
      </c>
      <c r="E236" s="76">
        <f>SUM(F236:G236)</f>
        <v>0</v>
      </c>
      <c r="F236" s="76">
        <v>0</v>
      </c>
      <c r="G236" s="76">
        <v>0</v>
      </c>
      <c r="H236" s="76">
        <f>SUM(I236:J236)</f>
        <v>0</v>
      </c>
      <c r="I236" s="76">
        <v>0</v>
      </c>
      <c r="J236" s="76">
        <v>0</v>
      </c>
      <c r="K236" s="76">
        <f>SUM(L236:M236)</f>
        <v>0</v>
      </c>
      <c r="L236" s="76">
        <v>0</v>
      </c>
      <c r="M236" s="77">
        <v>0</v>
      </c>
      <c r="N236" s="139"/>
    </row>
    <row r="237" spans="1:14" ht="14.25" customHeight="1">
      <c r="A237" s="25" t="s">
        <v>16</v>
      </c>
      <c r="B237" s="25">
        <v>4</v>
      </c>
      <c r="C237" s="25">
        <v>0</v>
      </c>
      <c r="D237" s="132" t="s">
        <v>416</v>
      </c>
      <c r="E237" s="76">
        <f>SUM(E239:E241)</f>
        <v>0</v>
      </c>
      <c r="F237" s="76">
        <f aca="true" t="shared" si="67" ref="F237:M237">SUM(F239:F241)</f>
        <v>0</v>
      </c>
      <c r="G237" s="76">
        <f t="shared" si="67"/>
        <v>0</v>
      </c>
      <c r="H237" s="76">
        <f t="shared" si="67"/>
        <v>0</v>
      </c>
      <c r="I237" s="76">
        <f t="shared" si="67"/>
        <v>0</v>
      </c>
      <c r="J237" s="76">
        <f t="shared" si="67"/>
        <v>0</v>
      </c>
      <c r="K237" s="76">
        <f t="shared" si="67"/>
        <v>0</v>
      </c>
      <c r="L237" s="76">
        <f t="shared" si="67"/>
        <v>0</v>
      </c>
      <c r="M237" s="77">
        <f t="shared" si="67"/>
        <v>0</v>
      </c>
      <c r="N237" s="139"/>
    </row>
    <row r="238" spans="1:14" s="24" customFormat="1" ht="10.5" customHeight="1">
      <c r="A238" s="25"/>
      <c r="B238" s="25"/>
      <c r="C238" s="25"/>
      <c r="D238" s="131" t="s">
        <v>287</v>
      </c>
      <c r="E238" s="76"/>
      <c r="F238" s="76"/>
      <c r="G238" s="76"/>
      <c r="H238" s="76"/>
      <c r="I238" s="76"/>
      <c r="J238" s="76"/>
      <c r="K238" s="76"/>
      <c r="L238" s="76"/>
      <c r="M238" s="77"/>
      <c r="N238" s="139"/>
    </row>
    <row r="239" spans="1:14" ht="20.25" customHeight="1">
      <c r="A239" s="25" t="s">
        <v>16</v>
      </c>
      <c r="B239" s="25">
        <v>4</v>
      </c>
      <c r="C239" s="25">
        <v>1</v>
      </c>
      <c r="D239" s="131" t="s">
        <v>417</v>
      </c>
      <c r="E239" s="76">
        <f>SUM(F239:G239)</f>
        <v>0</v>
      </c>
      <c r="F239" s="76">
        <v>0</v>
      </c>
      <c r="G239" s="76">
        <v>0</v>
      </c>
      <c r="H239" s="76">
        <f>SUM(I239:J239)</f>
        <v>0</v>
      </c>
      <c r="I239" s="76">
        <v>0</v>
      </c>
      <c r="J239" s="76">
        <v>0</v>
      </c>
      <c r="K239" s="76">
        <f>SUM(L239:M239)</f>
        <v>0</v>
      </c>
      <c r="L239" s="76">
        <v>0</v>
      </c>
      <c r="M239" s="77">
        <v>0</v>
      </c>
      <c r="N239" s="139"/>
    </row>
    <row r="240" spans="1:14" ht="29.25" customHeight="1">
      <c r="A240" s="25" t="s">
        <v>16</v>
      </c>
      <c r="B240" s="25">
        <v>4</v>
      </c>
      <c r="C240" s="25">
        <v>2</v>
      </c>
      <c r="D240" s="131" t="s">
        <v>418</v>
      </c>
      <c r="E240" s="76">
        <f>SUM(F240:G240)</f>
        <v>0</v>
      </c>
      <c r="F240" s="76">
        <v>0</v>
      </c>
      <c r="G240" s="76">
        <v>0</v>
      </c>
      <c r="H240" s="76">
        <f>SUM(I240:J240)</f>
        <v>0</v>
      </c>
      <c r="I240" s="76">
        <v>0</v>
      </c>
      <c r="J240" s="76">
        <v>0</v>
      </c>
      <c r="K240" s="76">
        <f>SUM(L240:M240)</f>
        <v>0</v>
      </c>
      <c r="L240" s="76">
        <v>0</v>
      </c>
      <c r="M240" s="77">
        <v>0</v>
      </c>
      <c r="N240" s="139"/>
    </row>
    <row r="241" spans="1:14" ht="31.5" customHeight="1">
      <c r="A241" s="25" t="s">
        <v>16</v>
      </c>
      <c r="B241" s="25">
        <v>4</v>
      </c>
      <c r="C241" s="25">
        <v>3</v>
      </c>
      <c r="D241" s="131" t="s">
        <v>416</v>
      </c>
      <c r="E241" s="76">
        <f>SUM(F241:G241)</f>
        <v>0</v>
      </c>
      <c r="F241" s="76">
        <v>0</v>
      </c>
      <c r="G241" s="76">
        <v>0</v>
      </c>
      <c r="H241" s="76">
        <f>SUM(I241:J241)</f>
        <v>0</v>
      </c>
      <c r="I241" s="76">
        <v>0</v>
      </c>
      <c r="J241" s="76">
        <v>0</v>
      </c>
      <c r="K241" s="76">
        <f>SUM(L241:M241)</f>
        <v>0</v>
      </c>
      <c r="L241" s="76">
        <v>0</v>
      </c>
      <c r="M241" s="77">
        <v>0</v>
      </c>
      <c r="N241" s="139"/>
    </row>
    <row r="242" spans="1:14" ht="37.5" customHeight="1">
      <c r="A242" s="25" t="s">
        <v>16</v>
      </c>
      <c r="B242" s="25">
        <v>5</v>
      </c>
      <c r="C242" s="25">
        <v>0</v>
      </c>
      <c r="D242" s="133" t="s">
        <v>419</v>
      </c>
      <c r="E242" s="76">
        <f>SUM(E244)</f>
        <v>58212.5</v>
      </c>
      <c r="F242" s="76">
        <f aca="true" t="shared" si="68" ref="F242:M242">SUM(F244)</f>
        <v>58212.5</v>
      </c>
      <c r="G242" s="76">
        <f t="shared" si="68"/>
        <v>0</v>
      </c>
      <c r="H242" s="76">
        <f t="shared" si="68"/>
        <v>58212.5</v>
      </c>
      <c r="I242" s="76">
        <f t="shared" si="68"/>
        <v>58212.5</v>
      </c>
      <c r="J242" s="76">
        <f t="shared" si="68"/>
        <v>0</v>
      </c>
      <c r="K242" s="76">
        <f t="shared" si="68"/>
        <v>7861.865</v>
      </c>
      <c r="L242" s="76">
        <f t="shared" si="68"/>
        <v>7861.865</v>
      </c>
      <c r="M242" s="77">
        <f t="shared" si="68"/>
        <v>0</v>
      </c>
      <c r="N242" s="139">
        <f>K242*100/H242</f>
        <v>13.505458449645694</v>
      </c>
    </row>
    <row r="243" spans="1:14" s="24" customFormat="1" ht="10.5" customHeight="1">
      <c r="A243" s="25"/>
      <c r="B243" s="25"/>
      <c r="C243" s="25"/>
      <c r="D243" s="131" t="s">
        <v>287</v>
      </c>
      <c r="E243" s="76"/>
      <c r="F243" s="76"/>
      <c r="G243" s="76"/>
      <c r="H243" s="76"/>
      <c r="I243" s="76"/>
      <c r="J243" s="76"/>
      <c r="K243" s="76"/>
      <c r="L243" s="76"/>
      <c r="M243" s="77"/>
      <c r="N243" s="139"/>
    </row>
    <row r="244" spans="1:14" ht="33" customHeight="1">
      <c r="A244" s="25" t="s">
        <v>16</v>
      </c>
      <c r="B244" s="25">
        <v>5</v>
      </c>
      <c r="C244" s="25">
        <v>1</v>
      </c>
      <c r="D244" s="134" t="s">
        <v>419</v>
      </c>
      <c r="E244" s="76">
        <f>SUM(F244:G244)</f>
        <v>58212.5</v>
      </c>
      <c r="F244" s="76">
        <v>58212.5</v>
      </c>
      <c r="G244" s="76">
        <v>0</v>
      </c>
      <c r="H244" s="76">
        <f>SUM(I244:J244)</f>
        <v>58212.5</v>
      </c>
      <c r="I244" s="76">
        <v>58212.5</v>
      </c>
      <c r="J244" s="76">
        <v>0</v>
      </c>
      <c r="K244" s="76">
        <f>SUM(L244:M244)</f>
        <v>7861.865</v>
      </c>
      <c r="L244" s="76">
        <v>7861.865</v>
      </c>
      <c r="M244" s="77">
        <v>0</v>
      </c>
      <c r="N244" s="139">
        <f>K244*100/H244</f>
        <v>13.505458449645694</v>
      </c>
    </row>
    <row r="245" spans="1:14" ht="27" customHeight="1">
      <c r="A245" s="25" t="s">
        <v>16</v>
      </c>
      <c r="B245" s="25">
        <v>6</v>
      </c>
      <c r="C245" s="25">
        <v>0</v>
      </c>
      <c r="D245" s="133" t="s">
        <v>420</v>
      </c>
      <c r="E245" s="76">
        <f>SUM(E247)</f>
        <v>0</v>
      </c>
      <c r="F245" s="76">
        <f aca="true" t="shared" si="69" ref="F245:M245">SUM(F247)</f>
        <v>0</v>
      </c>
      <c r="G245" s="76">
        <f t="shared" si="69"/>
        <v>0</v>
      </c>
      <c r="H245" s="76">
        <f t="shared" si="69"/>
        <v>0</v>
      </c>
      <c r="I245" s="76">
        <f t="shared" si="69"/>
        <v>0</v>
      </c>
      <c r="J245" s="76">
        <f t="shared" si="69"/>
        <v>0</v>
      </c>
      <c r="K245" s="76">
        <f t="shared" si="69"/>
        <v>0</v>
      </c>
      <c r="L245" s="76">
        <f t="shared" si="69"/>
        <v>0</v>
      </c>
      <c r="M245" s="77">
        <f t="shared" si="69"/>
        <v>0</v>
      </c>
      <c r="N245" s="139"/>
    </row>
    <row r="246" spans="1:14" s="24" customFormat="1" ht="10.5" customHeight="1">
      <c r="A246" s="25"/>
      <c r="B246" s="25"/>
      <c r="C246" s="25"/>
      <c r="D246" s="131" t="s">
        <v>287</v>
      </c>
      <c r="E246" s="76"/>
      <c r="F246" s="76"/>
      <c r="G246" s="76"/>
      <c r="H246" s="76"/>
      <c r="I246" s="76"/>
      <c r="J246" s="76"/>
      <c r="K246" s="76"/>
      <c r="L246" s="76"/>
      <c r="M246" s="77"/>
      <c r="N246" s="139"/>
    </row>
    <row r="247" spans="1:14" ht="33" customHeight="1">
      <c r="A247" s="25" t="s">
        <v>16</v>
      </c>
      <c r="B247" s="25">
        <v>6</v>
      </c>
      <c r="C247" s="25">
        <v>1</v>
      </c>
      <c r="D247" s="134" t="s">
        <v>420</v>
      </c>
      <c r="E247" s="76">
        <f>SUM(F247:G247)</f>
        <v>0</v>
      </c>
      <c r="F247" s="76">
        <v>0</v>
      </c>
      <c r="G247" s="76">
        <v>0</v>
      </c>
      <c r="H247" s="76">
        <f>SUM(I247:J247)</f>
        <v>0</v>
      </c>
      <c r="I247" s="76">
        <v>0</v>
      </c>
      <c r="J247" s="76">
        <v>0</v>
      </c>
      <c r="K247" s="76">
        <f>SUM(L247:M247)</f>
        <v>0</v>
      </c>
      <c r="L247" s="76">
        <v>0</v>
      </c>
      <c r="M247" s="77">
        <v>0</v>
      </c>
      <c r="N247" s="139"/>
    </row>
    <row r="248" spans="1:14" s="43" customFormat="1" ht="44.25" customHeight="1">
      <c r="A248" s="23" t="s">
        <v>17</v>
      </c>
      <c r="B248" s="23">
        <v>0</v>
      </c>
      <c r="C248" s="23">
        <v>0</v>
      </c>
      <c r="D248" s="130" t="s">
        <v>548</v>
      </c>
      <c r="E248" s="93">
        <f>SUM(E250,E254,E258,E262,E266,E270,E273,E276)</f>
        <v>2680107.925</v>
      </c>
      <c r="F248" s="93">
        <f aca="true" t="shared" si="70" ref="F248:M248">SUM(F250,F254,F258,F262,F266,F270,F273,F276)</f>
        <v>1699407.9249999998</v>
      </c>
      <c r="G248" s="93">
        <f t="shared" si="70"/>
        <v>980700</v>
      </c>
      <c r="H248" s="93">
        <f t="shared" si="70"/>
        <v>2680107.925</v>
      </c>
      <c r="I248" s="93">
        <f t="shared" si="70"/>
        <v>1699407.9249999998</v>
      </c>
      <c r="J248" s="93">
        <f t="shared" si="70"/>
        <v>980700</v>
      </c>
      <c r="K248" s="93">
        <f t="shared" si="70"/>
        <v>257629.23</v>
      </c>
      <c r="L248" s="93">
        <f t="shared" si="70"/>
        <v>246629.23</v>
      </c>
      <c r="M248" s="94">
        <f t="shared" si="70"/>
        <v>11000</v>
      </c>
      <c r="N248" s="139">
        <f>K248*100/H248</f>
        <v>9.612643863959322</v>
      </c>
    </row>
    <row r="249" spans="1:14" ht="14.25" customHeight="1">
      <c r="A249" s="25"/>
      <c r="B249" s="25"/>
      <c r="C249" s="25"/>
      <c r="D249" s="131" t="s">
        <v>193</v>
      </c>
      <c r="E249" s="76"/>
      <c r="F249" s="76"/>
      <c r="G249" s="76"/>
      <c r="H249" s="76"/>
      <c r="I249" s="76"/>
      <c r="J249" s="76"/>
      <c r="K249" s="76"/>
      <c r="L249" s="76"/>
      <c r="M249" s="77"/>
      <c r="N249" s="139"/>
    </row>
    <row r="250" spans="1:14" ht="24.75" customHeight="1">
      <c r="A250" s="25" t="s">
        <v>17</v>
      </c>
      <c r="B250" s="25">
        <v>1</v>
      </c>
      <c r="C250" s="25">
        <v>0</v>
      </c>
      <c r="D250" s="132" t="s">
        <v>421</v>
      </c>
      <c r="E250" s="76">
        <f>SUM(E252:E253)</f>
        <v>1171968.525</v>
      </c>
      <c r="F250" s="76">
        <f aca="true" t="shared" si="71" ref="F250:M250">SUM(F252:F253)</f>
        <v>1171968.525</v>
      </c>
      <c r="G250" s="76">
        <f t="shared" si="71"/>
        <v>0</v>
      </c>
      <c r="H250" s="76">
        <f t="shared" si="71"/>
        <v>1171968.525</v>
      </c>
      <c r="I250" s="76">
        <f t="shared" si="71"/>
        <v>1171968.525</v>
      </c>
      <c r="J250" s="76">
        <f t="shared" si="71"/>
        <v>0</v>
      </c>
      <c r="K250" s="76">
        <f t="shared" si="71"/>
        <v>162144.622</v>
      </c>
      <c r="L250" s="76">
        <f t="shared" si="71"/>
        <v>162144.622</v>
      </c>
      <c r="M250" s="77">
        <f t="shared" si="71"/>
        <v>0</v>
      </c>
      <c r="N250" s="139">
        <f>K250*100/H250</f>
        <v>13.835236914745643</v>
      </c>
    </row>
    <row r="251" spans="1:14" s="24" customFormat="1" ht="10.5" customHeight="1">
      <c r="A251" s="25"/>
      <c r="B251" s="25"/>
      <c r="C251" s="25"/>
      <c r="D251" s="131" t="s">
        <v>287</v>
      </c>
      <c r="E251" s="76"/>
      <c r="F251" s="76"/>
      <c r="G251" s="76"/>
      <c r="H251" s="76"/>
      <c r="I251" s="76"/>
      <c r="J251" s="76"/>
      <c r="K251" s="76"/>
      <c r="L251" s="76"/>
      <c r="M251" s="77"/>
      <c r="N251" s="139"/>
    </row>
    <row r="252" spans="1:14" ht="19.5" customHeight="1">
      <c r="A252" s="25" t="s">
        <v>17</v>
      </c>
      <c r="B252" s="25">
        <v>1</v>
      </c>
      <c r="C252" s="25">
        <v>1</v>
      </c>
      <c r="D252" s="131" t="s">
        <v>422</v>
      </c>
      <c r="E252" s="76">
        <f>SUM(F252:G252)</f>
        <v>1171968.525</v>
      </c>
      <c r="F252" s="76">
        <v>1171968.525</v>
      </c>
      <c r="G252" s="76">
        <v>0</v>
      </c>
      <c r="H252" s="76">
        <f>SUM(I252:J252)</f>
        <v>1171968.525</v>
      </c>
      <c r="I252" s="76">
        <v>1171968.525</v>
      </c>
      <c r="J252" s="76">
        <v>0</v>
      </c>
      <c r="K252" s="76">
        <f>SUM(L252:M252)</f>
        <v>162144.622</v>
      </c>
      <c r="L252" s="76">
        <v>162144.622</v>
      </c>
      <c r="M252" s="77">
        <v>0</v>
      </c>
      <c r="N252" s="139">
        <f>K252*100/H252</f>
        <v>13.835236914745643</v>
      </c>
    </row>
    <row r="253" spans="1:14" ht="18" customHeight="1">
      <c r="A253" s="25" t="s">
        <v>17</v>
      </c>
      <c r="B253" s="25">
        <v>1</v>
      </c>
      <c r="C253" s="25">
        <v>2</v>
      </c>
      <c r="D253" s="131" t="s">
        <v>423</v>
      </c>
      <c r="E253" s="76">
        <f>SUM(F253:G253)</f>
        <v>0</v>
      </c>
      <c r="F253" s="76">
        <v>0</v>
      </c>
      <c r="G253" s="76">
        <v>0</v>
      </c>
      <c r="H253" s="76">
        <f>SUM(I253:J253)</f>
        <v>0</v>
      </c>
      <c r="I253" s="76">
        <v>0</v>
      </c>
      <c r="J253" s="76">
        <v>0</v>
      </c>
      <c r="K253" s="76">
        <f>SUM(L253:M253)</f>
        <v>0</v>
      </c>
      <c r="L253" s="76">
        <v>0</v>
      </c>
      <c r="M253" s="77">
        <v>0</v>
      </c>
      <c r="N253" s="139"/>
    </row>
    <row r="254" spans="1:14" ht="16.5" customHeight="1">
      <c r="A254" s="25" t="s">
        <v>17</v>
      </c>
      <c r="B254" s="25">
        <v>2</v>
      </c>
      <c r="C254" s="25">
        <v>0</v>
      </c>
      <c r="D254" s="131" t="s">
        <v>424</v>
      </c>
      <c r="E254" s="76">
        <f>SUM(E256:E257)</f>
        <v>0</v>
      </c>
      <c r="F254" s="76">
        <f aca="true" t="shared" si="72" ref="F254:M254">SUM(F256:F257)</f>
        <v>0</v>
      </c>
      <c r="G254" s="76">
        <f t="shared" si="72"/>
        <v>0</v>
      </c>
      <c r="H254" s="76">
        <f t="shared" si="72"/>
        <v>0</v>
      </c>
      <c r="I254" s="76">
        <f t="shared" si="72"/>
        <v>0</v>
      </c>
      <c r="J254" s="76">
        <f t="shared" si="72"/>
        <v>0</v>
      </c>
      <c r="K254" s="76">
        <f t="shared" si="72"/>
        <v>0</v>
      </c>
      <c r="L254" s="76">
        <f t="shared" si="72"/>
        <v>0</v>
      </c>
      <c r="M254" s="77">
        <f t="shared" si="72"/>
        <v>0</v>
      </c>
      <c r="N254" s="139"/>
    </row>
    <row r="255" spans="1:14" s="24" customFormat="1" ht="10.5" customHeight="1">
      <c r="A255" s="25"/>
      <c r="B255" s="25"/>
      <c r="C255" s="25"/>
      <c r="D255" s="131" t="s">
        <v>287</v>
      </c>
      <c r="E255" s="76"/>
      <c r="F255" s="76"/>
      <c r="G255" s="76"/>
      <c r="H255" s="76"/>
      <c r="I255" s="76"/>
      <c r="J255" s="76"/>
      <c r="K255" s="76"/>
      <c r="L255" s="76"/>
      <c r="M255" s="77"/>
      <c r="N255" s="139"/>
    </row>
    <row r="256" spans="1:14" ht="17.25" customHeight="1">
      <c r="A256" s="25" t="s">
        <v>17</v>
      </c>
      <c r="B256" s="25">
        <v>2</v>
      </c>
      <c r="C256" s="25">
        <v>1</v>
      </c>
      <c r="D256" s="131" t="s">
        <v>425</v>
      </c>
      <c r="E256" s="76">
        <f>SUM(F256:G256)</f>
        <v>0</v>
      </c>
      <c r="F256" s="76">
        <v>0</v>
      </c>
      <c r="G256" s="76">
        <v>0</v>
      </c>
      <c r="H256" s="76">
        <f>SUM(I256:J256)</f>
        <v>0</v>
      </c>
      <c r="I256" s="76">
        <v>0</v>
      </c>
      <c r="J256" s="76">
        <v>0</v>
      </c>
      <c r="K256" s="76">
        <f>SUM(L256:M256)</f>
        <v>0</v>
      </c>
      <c r="L256" s="76">
        <v>0</v>
      </c>
      <c r="M256" s="77">
        <v>0</v>
      </c>
      <c r="N256" s="139"/>
    </row>
    <row r="257" spans="1:14" ht="19.5" customHeight="1">
      <c r="A257" s="25" t="s">
        <v>17</v>
      </c>
      <c r="B257" s="25">
        <v>2</v>
      </c>
      <c r="C257" s="25">
        <v>2</v>
      </c>
      <c r="D257" s="131" t="s">
        <v>426</v>
      </c>
      <c r="E257" s="76">
        <f>SUM(F257:G257)</f>
        <v>0</v>
      </c>
      <c r="F257" s="76">
        <v>0</v>
      </c>
      <c r="G257" s="76">
        <v>0</v>
      </c>
      <c r="H257" s="76">
        <f>SUM(I257:J257)</f>
        <v>0</v>
      </c>
      <c r="I257" s="76">
        <v>0</v>
      </c>
      <c r="J257" s="76">
        <v>0</v>
      </c>
      <c r="K257" s="76">
        <f>SUM(L257:M257)</f>
        <v>0</v>
      </c>
      <c r="L257" s="76">
        <v>0</v>
      </c>
      <c r="M257" s="77">
        <v>0</v>
      </c>
      <c r="N257" s="139"/>
    </row>
    <row r="258" spans="1:14" ht="28.5" customHeight="1">
      <c r="A258" s="25" t="s">
        <v>17</v>
      </c>
      <c r="B258" s="25">
        <v>3</v>
      </c>
      <c r="C258" s="25">
        <v>0</v>
      </c>
      <c r="D258" s="132" t="s">
        <v>427</v>
      </c>
      <c r="E258" s="76">
        <f>SUM(E260:E261)</f>
        <v>0</v>
      </c>
      <c r="F258" s="76">
        <f aca="true" t="shared" si="73" ref="F258:M258">SUM(F260:F261)</f>
        <v>0</v>
      </c>
      <c r="G258" s="76">
        <f t="shared" si="73"/>
        <v>0</v>
      </c>
      <c r="H258" s="76">
        <f t="shared" si="73"/>
        <v>0</v>
      </c>
      <c r="I258" s="76">
        <f t="shared" si="73"/>
        <v>0</v>
      </c>
      <c r="J258" s="76">
        <f t="shared" si="73"/>
        <v>0</v>
      </c>
      <c r="K258" s="76">
        <f t="shared" si="73"/>
        <v>0</v>
      </c>
      <c r="L258" s="76">
        <f t="shared" si="73"/>
        <v>0</v>
      </c>
      <c r="M258" s="77">
        <f t="shared" si="73"/>
        <v>0</v>
      </c>
      <c r="N258" s="139"/>
    </row>
    <row r="259" spans="1:14" s="24" customFormat="1" ht="10.5" customHeight="1">
      <c r="A259" s="25"/>
      <c r="B259" s="25"/>
      <c r="C259" s="25"/>
      <c r="D259" s="131" t="s">
        <v>287</v>
      </c>
      <c r="E259" s="76"/>
      <c r="F259" s="76"/>
      <c r="G259" s="76"/>
      <c r="H259" s="76"/>
      <c r="I259" s="76"/>
      <c r="J259" s="76"/>
      <c r="K259" s="76"/>
      <c r="L259" s="76"/>
      <c r="M259" s="77"/>
      <c r="N259" s="139"/>
    </row>
    <row r="260" spans="1:14" ht="16.5" customHeight="1">
      <c r="A260" s="25" t="s">
        <v>17</v>
      </c>
      <c r="B260" s="25">
        <v>3</v>
      </c>
      <c r="C260" s="25">
        <v>1</v>
      </c>
      <c r="D260" s="131" t="s">
        <v>428</v>
      </c>
      <c r="E260" s="76">
        <f>SUM(F260:G260)</f>
        <v>0</v>
      </c>
      <c r="F260" s="76">
        <v>0</v>
      </c>
      <c r="G260" s="76">
        <v>0</v>
      </c>
      <c r="H260" s="76">
        <f>SUM(I260:J260)</f>
        <v>0</v>
      </c>
      <c r="I260" s="76">
        <v>0</v>
      </c>
      <c r="J260" s="76">
        <v>0</v>
      </c>
      <c r="K260" s="76">
        <f>SUM(L260:M260)</f>
        <v>0</v>
      </c>
      <c r="L260" s="76">
        <v>0</v>
      </c>
      <c r="M260" s="77">
        <v>0</v>
      </c>
      <c r="N260" s="139"/>
    </row>
    <row r="261" spans="1:14" ht="17.25">
      <c r="A261" s="25" t="s">
        <v>17</v>
      </c>
      <c r="B261" s="25">
        <v>3</v>
      </c>
      <c r="C261" s="25">
        <v>2</v>
      </c>
      <c r="D261" s="131" t="s">
        <v>429</v>
      </c>
      <c r="E261" s="76">
        <f>SUM(F261:G261)</f>
        <v>0</v>
      </c>
      <c r="F261" s="76">
        <v>0</v>
      </c>
      <c r="G261" s="76">
        <v>0</v>
      </c>
      <c r="H261" s="76">
        <f>SUM(I261:J261)</f>
        <v>0</v>
      </c>
      <c r="I261" s="76">
        <v>0</v>
      </c>
      <c r="J261" s="76">
        <v>0</v>
      </c>
      <c r="K261" s="76">
        <f>SUM(L261:M261)</f>
        <v>0</v>
      </c>
      <c r="L261" s="76">
        <v>0</v>
      </c>
      <c r="M261" s="77">
        <v>0</v>
      </c>
      <c r="N261" s="139"/>
    </row>
    <row r="262" spans="1:14" ht="16.5" customHeight="1">
      <c r="A262" s="25" t="s">
        <v>17</v>
      </c>
      <c r="B262" s="25">
        <v>4</v>
      </c>
      <c r="C262" s="25">
        <v>0</v>
      </c>
      <c r="D262" s="132" t="s">
        <v>430</v>
      </c>
      <c r="E262" s="76">
        <f>SUM(E264:E265)</f>
        <v>0</v>
      </c>
      <c r="F262" s="76">
        <f aca="true" t="shared" si="74" ref="F262:M262">SUM(F264:F265)</f>
        <v>0</v>
      </c>
      <c r="G262" s="76">
        <f t="shared" si="74"/>
        <v>0</v>
      </c>
      <c r="H262" s="76">
        <f t="shared" si="74"/>
        <v>0</v>
      </c>
      <c r="I262" s="76">
        <f t="shared" si="74"/>
        <v>0</v>
      </c>
      <c r="J262" s="76">
        <f t="shared" si="74"/>
        <v>0</v>
      </c>
      <c r="K262" s="76">
        <f t="shared" si="74"/>
        <v>0</v>
      </c>
      <c r="L262" s="76">
        <f t="shared" si="74"/>
        <v>0</v>
      </c>
      <c r="M262" s="77">
        <f t="shared" si="74"/>
        <v>0</v>
      </c>
      <c r="N262" s="139"/>
    </row>
    <row r="263" spans="1:14" s="24" customFormat="1" ht="12.75" customHeight="1">
      <c r="A263" s="25"/>
      <c r="B263" s="25"/>
      <c r="C263" s="25"/>
      <c r="D263" s="131" t="s">
        <v>287</v>
      </c>
      <c r="E263" s="76"/>
      <c r="F263" s="76"/>
      <c r="G263" s="76"/>
      <c r="H263" s="76"/>
      <c r="I263" s="76"/>
      <c r="J263" s="76"/>
      <c r="K263" s="76"/>
      <c r="L263" s="76"/>
      <c r="M263" s="77"/>
      <c r="N263" s="139"/>
    </row>
    <row r="264" spans="1:14" ht="18.75" customHeight="1">
      <c r="A264" s="25" t="s">
        <v>17</v>
      </c>
      <c r="B264" s="25">
        <v>4</v>
      </c>
      <c r="C264" s="25">
        <v>1</v>
      </c>
      <c r="D264" s="131" t="s">
        <v>431</v>
      </c>
      <c r="E264" s="76">
        <f>SUM(F264:G264)</f>
        <v>0</v>
      </c>
      <c r="F264" s="76">
        <v>0</v>
      </c>
      <c r="G264" s="76">
        <v>0</v>
      </c>
      <c r="H264" s="76">
        <f>SUM(I264:J264)</f>
        <v>0</v>
      </c>
      <c r="I264" s="76">
        <v>0</v>
      </c>
      <c r="J264" s="76">
        <v>0</v>
      </c>
      <c r="K264" s="76">
        <f>SUM(L264:M264)</f>
        <v>0</v>
      </c>
      <c r="L264" s="76">
        <v>0</v>
      </c>
      <c r="M264" s="77">
        <v>0</v>
      </c>
      <c r="N264" s="139"/>
    </row>
    <row r="265" spans="1:14" ht="16.5" customHeight="1">
      <c r="A265" s="25" t="s">
        <v>17</v>
      </c>
      <c r="B265" s="25">
        <v>4</v>
      </c>
      <c r="C265" s="25">
        <v>2</v>
      </c>
      <c r="D265" s="131" t="s">
        <v>432</v>
      </c>
      <c r="E265" s="76">
        <f>SUM(F265:G265)</f>
        <v>0</v>
      </c>
      <c r="F265" s="76">
        <v>0</v>
      </c>
      <c r="G265" s="76">
        <v>0</v>
      </c>
      <c r="H265" s="76">
        <f>SUM(I265:J265)</f>
        <v>0</v>
      </c>
      <c r="I265" s="76">
        <v>0</v>
      </c>
      <c r="J265" s="76">
        <v>0</v>
      </c>
      <c r="K265" s="76">
        <f>SUM(L265:M265)</f>
        <v>0</v>
      </c>
      <c r="L265" s="76">
        <v>0</v>
      </c>
      <c r="M265" s="77">
        <v>0</v>
      </c>
      <c r="N265" s="139"/>
    </row>
    <row r="266" spans="1:14" ht="15.75" customHeight="1">
      <c r="A266" s="25" t="s">
        <v>17</v>
      </c>
      <c r="B266" s="25">
        <v>5</v>
      </c>
      <c r="C266" s="25">
        <v>0</v>
      </c>
      <c r="D266" s="132" t="s">
        <v>433</v>
      </c>
      <c r="E266" s="76">
        <f>SUM(E268:E269)</f>
        <v>520939.4</v>
      </c>
      <c r="F266" s="76">
        <f aca="true" t="shared" si="75" ref="F266:M266">SUM(F268:F269)</f>
        <v>520939.4</v>
      </c>
      <c r="G266" s="76">
        <f t="shared" si="75"/>
        <v>0</v>
      </c>
      <c r="H266" s="76">
        <f t="shared" si="75"/>
        <v>520939.4</v>
      </c>
      <c r="I266" s="76">
        <f t="shared" si="75"/>
        <v>520939.4</v>
      </c>
      <c r="J266" s="76">
        <f t="shared" si="75"/>
        <v>0</v>
      </c>
      <c r="K266" s="76">
        <f t="shared" si="75"/>
        <v>83460.158</v>
      </c>
      <c r="L266" s="76">
        <f t="shared" si="75"/>
        <v>83460.158</v>
      </c>
      <c r="M266" s="77">
        <f t="shared" si="75"/>
        <v>0</v>
      </c>
      <c r="N266" s="139">
        <f>K266*100/H266</f>
        <v>16.02108767353746</v>
      </c>
    </row>
    <row r="267" spans="1:14" s="24" customFormat="1" ht="10.5" customHeight="1">
      <c r="A267" s="25"/>
      <c r="B267" s="25"/>
      <c r="C267" s="25"/>
      <c r="D267" s="131" t="s">
        <v>287</v>
      </c>
      <c r="E267" s="76"/>
      <c r="F267" s="76"/>
      <c r="G267" s="76"/>
      <c r="H267" s="76"/>
      <c r="I267" s="76"/>
      <c r="J267" s="76"/>
      <c r="K267" s="76"/>
      <c r="L267" s="76"/>
      <c r="M267" s="77"/>
      <c r="N267" s="139"/>
    </row>
    <row r="268" spans="1:14" ht="17.25">
      <c r="A268" s="25" t="s">
        <v>17</v>
      </c>
      <c r="B268" s="25">
        <v>5</v>
      </c>
      <c r="C268" s="25">
        <v>1</v>
      </c>
      <c r="D268" s="131" t="s">
        <v>434</v>
      </c>
      <c r="E268" s="76">
        <f>SUM(F268:G268)</f>
        <v>520939.4</v>
      </c>
      <c r="F268" s="76">
        <v>520939.4</v>
      </c>
      <c r="G268" s="76">
        <v>0</v>
      </c>
      <c r="H268" s="76">
        <f>SUM(I268:J268)</f>
        <v>520939.4</v>
      </c>
      <c r="I268" s="76">
        <v>520939.4</v>
      </c>
      <c r="J268" s="76">
        <v>0</v>
      </c>
      <c r="K268" s="76">
        <f>SUM(L268:M268)</f>
        <v>83460.158</v>
      </c>
      <c r="L268" s="76">
        <v>83460.158</v>
      </c>
      <c r="M268" s="77">
        <v>0</v>
      </c>
      <c r="N268" s="139">
        <f>K268*100/H268</f>
        <v>16.02108767353746</v>
      </c>
    </row>
    <row r="269" spans="1:14" ht="16.5" customHeight="1">
      <c r="A269" s="25" t="s">
        <v>17</v>
      </c>
      <c r="B269" s="25">
        <v>5</v>
      </c>
      <c r="C269" s="25">
        <v>2</v>
      </c>
      <c r="D269" s="131" t="s">
        <v>435</v>
      </c>
      <c r="E269" s="76">
        <f>SUM(F269:G269)</f>
        <v>0</v>
      </c>
      <c r="F269" s="76">
        <v>0</v>
      </c>
      <c r="G269" s="76">
        <v>0</v>
      </c>
      <c r="H269" s="76">
        <f>SUM(I269:J269)</f>
        <v>0</v>
      </c>
      <c r="I269" s="76">
        <v>0</v>
      </c>
      <c r="J269" s="76">
        <v>0</v>
      </c>
      <c r="K269" s="76">
        <f>SUM(L269:M269)</f>
        <v>0</v>
      </c>
      <c r="L269" s="76">
        <v>0</v>
      </c>
      <c r="M269" s="77">
        <v>0</v>
      </c>
      <c r="N269" s="139"/>
    </row>
    <row r="270" spans="1:14" ht="17.25" customHeight="1">
      <c r="A270" s="25" t="s">
        <v>17</v>
      </c>
      <c r="B270" s="25">
        <v>6</v>
      </c>
      <c r="C270" s="25">
        <v>0</v>
      </c>
      <c r="D270" s="132" t="s">
        <v>436</v>
      </c>
      <c r="E270" s="76">
        <f>SUM(E272)</f>
        <v>980700</v>
      </c>
      <c r="F270" s="76">
        <f aca="true" t="shared" si="76" ref="F270:M270">SUM(F272)</f>
        <v>0</v>
      </c>
      <c r="G270" s="76">
        <f t="shared" si="76"/>
        <v>980700</v>
      </c>
      <c r="H270" s="76">
        <f t="shared" si="76"/>
        <v>980700</v>
      </c>
      <c r="I270" s="76">
        <f t="shared" si="76"/>
        <v>0</v>
      </c>
      <c r="J270" s="76">
        <f t="shared" si="76"/>
        <v>980700</v>
      </c>
      <c r="K270" s="76">
        <f t="shared" si="76"/>
        <v>11000</v>
      </c>
      <c r="L270" s="76">
        <f t="shared" si="76"/>
        <v>0</v>
      </c>
      <c r="M270" s="77">
        <f t="shared" si="76"/>
        <v>11000</v>
      </c>
      <c r="N270" s="139">
        <f>K270*100/H270</f>
        <v>1.1216478025899868</v>
      </c>
    </row>
    <row r="271" spans="1:14" s="24" customFormat="1" ht="14.25" customHeight="1">
      <c r="A271" s="25"/>
      <c r="B271" s="25"/>
      <c r="C271" s="25"/>
      <c r="D271" s="131" t="s">
        <v>287</v>
      </c>
      <c r="E271" s="76"/>
      <c r="F271" s="76"/>
      <c r="G271" s="76"/>
      <c r="H271" s="76"/>
      <c r="I271" s="76"/>
      <c r="J271" s="76"/>
      <c r="K271" s="76"/>
      <c r="L271" s="76"/>
      <c r="M271" s="77"/>
      <c r="N271" s="139"/>
    </row>
    <row r="272" spans="1:14" ht="16.5" customHeight="1">
      <c r="A272" s="25" t="s">
        <v>17</v>
      </c>
      <c r="B272" s="25">
        <v>6</v>
      </c>
      <c r="C272" s="25">
        <v>1</v>
      </c>
      <c r="D272" s="131" t="s">
        <v>436</v>
      </c>
      <c r="E272" s="76">
        <f>SUM(F272:G272)</f>
        <v>980700</v>
      </c>
      <c r="F272" s="76">
        <v>0</v>
      </c>
      <c r="G272" s="76">
        <v>980700</v>
      </c>
      <c r="H272" s="76">
        <f>SUM(I272:J272)</f>
        <v>980700</v>
      </c>
      <c r="I272" s="76">
        <v>0</v>
      </c>
      <c r="J272" s="76">
        <v>980700</v>
      </c>
      <c r="K272" s="76">
        <f>SUM(L272:M272)</f>
        <v>11000</v>
      </c>
      <c r="L272" s="76">
        <v>0</v>
      </c>
      <c r="M272" s="77">
        <v>11000</v>
      </c>
      <c r="N272" s="139">
        <f>K272*100/H272</f>
        <v>1.1216478025899868</v>
      </c>
    </row>
    <row r="273" spans="1:14" ht="26.25" customHeight="1">
      <c r="A273" s="25" t="s">
        <v>17</v>
      </c>
      <c r="B273" s="25">
        <v>7</v>
      </c>
      <c r="C273" s="25">
        <v>0</v>
      </c>
      <c r="D273" s="132" t="s">
        <v>437</v>
      </c>
      <c r="E273" s="76">
        <f>SUM(E275)</f>
        <v>0</v>
      </c>
      <c r="F273" s="76">
        <f aca="true" t="shared" si="77" ref="F273:M273">SUM(F275)</f>
        <v>0</v>
      </c>
      <c r="G273" s="76">
        <f t="shared" si="77"/>
        <v>0</v>
      </c>
      <c r="H273" s="76">
        <f t="shared" si="77"/>
        <v>0</v>
      </c>
      <c r="I273" s="76">
        <f t="shared" si="77"/>
        <v>0</v>
      </c>
      <c r="J273" s="76">
        <f t="shared" si="77"/>
        <v>0</v>
      </c>
      <c r="K273" s="76">
        <f t="shared" si="77"/>
        <v>0</v>
      </c>
      <c r="L273" s="76">
        <f t="shared" si="77"/>
        <v>0</v>
      </c>
      <c r="M273" s="77">
        <f t="shared" si="77"/>
        <v>0</v>
      </c>
      <c r="N273" s="139"/>
    </row>
    <row r="274" spans="1:14" s="24" customFormat="1" ht="18" customHeight="1">
      <c r="A274" s="25"/>
      <c r="B274" s="25"/>
      <c r="C274" s="25"/>
      <c r="D274" s="131" t="s">
        <v>287</v>
      </c>
      <c r="E274" s="76"/>
      <c r="F274" s="76"/>
      <c r="G274" s="76"/>
      <c r="H274" s="76"/>
      <c r="I274" s="76"/>
      <c r="J274" s="76"/>
      <c r="K274" s="76"/>
      <c r="L274" s="76"/>
      <c r="M274" s="77"/>
      <c r="N274" s="139"/>
    </row>
    <row r="275" spans="1:14" ht="27.75" customHeight="1">
      <c r="A275" s="25" t="s">
        <v>17</v>
      </c>
      <c r="B275" s="25">
        <v>7</v>
      </c>
      <c r="C275" s="25">
        <v>1</v>
      </c>
      <c r="D275" s="131" t="s">
        <v>437</v>
      </c>
      <c r="E275" s="76">
        <f>SUM(F275:G275)</f>
        <v>0</v>
      </c>
      <c r="F275" s="76">
        <v>0</v>
      </c>
      <c r="G275" s="76">
        <v>0</v>
      </c>
      <c r="H275" s="76">
        <f>SUM(I275:J275)</f>
        <v>0</v>
      </c>
      <c r="I275" s="76">
        <v>0</v>
      </c>
      <c r="J275" s="76">
        <v>0</v>
      </c>
      <c r="K275" s="76">
        <f>SUM(L275:M275)</f>
        <v>0</v>
      </c>
      <c r="L275" s="76">
        <v>0</v>
      </c>
      <c r="M275" s="77">
        <v>0</v>
      </c>
      <c r="N275" s="139"/>
    </row>
    <row r="276" spans="1:14" ht="15.75" customHeight="1">
      <c r="A276" s="25" t="s">
        <v>17</v>
      </c>
      <c r="B276" s="25">
        <v>8</v>
      </c>
      <c r="C276" s="25">
        <v>0</v>
      </c>
      <c r="D276" s="132" t="s">
        <v>438</v>
      </c>
      <c r="E276" s="76">
        <f>SUM(E278)</f>
        <v>6500</v>
      </c>
      <c r="F276" s="76">
        <f aca="true" t="shared" si="78" ref="F276:M276">SUM(F278)</f>
        <v>6500</v>
      </c>
      <c r="G276" s="76">
        <f t="shared" si="78"/>
        <v>0</v>
      </c>
      <c r="H276" s="76">
        <f t="shared" si="78"/>
        <v>6500</v>
      </c>
      <c r="I276" s="76">
        <f t="shared" si="78"/>
        <v>6500</v>
      </c>
      <c r="J276" s="76">
        <f t="shared" si="78"/>
        <v>0</v>
      </c>
      <c r="K276" s="76">
        <f t="shared" si="78"/>
        <v>1024.45</v>
      </c>
      <c r="L276" s="76">
        <f t="shared" si="78"/>
        <v>1024.45</v>
      </c>
      <c r="M276" s="77">
        <f t="shared" si="78"/>
        <v>0</v>
      </c>
      <c r="N276" s="139">
        <f>K276*100/H276</f>
        <v>15.760769230769231</v>
      </c>
    </row>
    <row r="277" spans="1:14" s="24" customFormat="1" ht="15" customHeight="1">
      <c r="A277" s="25"/>
      <c r="B277" s="25"/>
      <c r="C277" s="25"/>
      <c r="D277" s="131" t="s">
        <v>287</v>
      </c>
      <c r="E277" s="76"/>
      <c r="F277" s="76"/>
      <c r="G277" s="76"/>
      <c r="H277" s="76"/>
      <c r="I277" s="76"/>
      <c r="J277" s="76"/>
      <c r="K277" s="76"/>
      <c r="L277" s="76"/>
      <c r="M277" s="77"/>
      <c r="N277" s="139"/>
    </row>
    <row r="278" spans="1:14" ht="23.25" customHeight="1">
      <c r="A278" s="25" t="s">
        <v>17</v>
      </c>
      <c r="B278" s="25">
        <v>8</v>
      </c>
      <c r="C278" s="25">
        <v>1</v>
      </c>
      <c r="D278" s="131" t="s">
        <v>438</v>
      </c>
      <c r="E278" s="76">
        <f>SUM(F278:G278)</f>
        <v>6500</v>
      </c>
      <c r="F278" s="76">
        <v>6500</v>
      </c>
      <c r="G278" s="76">
        <v>0</v>
      </c>
      <c r="H278" s="76">
        <f>SUM(I278:J278)</f>
        <v>6500</v>
      </c>
      <c r="I278" s="76">
        <v>6500</v>
      </c>
      <c r="J278" s="76">
        <v>0</v>
      </c>
      <c r="K278" s="76">
        <f>SUM(L278:M278)</f>
        <v>1024.45</v>
      </c>
      <c r="L278" s="76">
        <v>1024.45</v>
      </c>
      <c r="M278" s="77">
        <v>0</v>
      </c>
      <c r="N278" s="139">
        <f>K278*100/H278</f>
        <v>15.760769230769231</v>
      </c>
    </row>
    <row r="279" spans="1:14" s="43" customFormat="1" ht="44.25" customHeight="1">
      <c r="A279" s="23" t="s">
        <v>18</v>
      </c>
      <c r="B279" s="23">
        <v>0</v>
      </c>
      <c r="C279" s="23">
        <v>0</v>
      </c>
      <c r="D279" s="130" t="s">
        <v>549</v>
      </c>
      <c r="E279" s="93">
        <f>SUM(E281,E285,E288,E291,E294,E297,E300,E303,E307)</f>
        <v>79000</v>
      </c>
      <c r="F279" s="93">
        <f aca="true" t="shared" si="79" ref="F279:M279">SUM(F281,F285,F288,F291,F294,F297,F300,F303,F307)</f>
        <v>79000</v>
      </c>
      <c r="G279" s="93">
        <f t="shared" si="79"/>
        <v>0</v>
      </c>
      <c r="H279" s="93">
        <f t="shared" si="79"/>
        <v>79000</v>
      </c>
      <c r="I279" s="93">
        <f t="shared" si="79"/>
        <v>79000</v>
      </c>
      <c r="J279" s="93">
        <f t="shared" si="79"/>
        <v>0</v>
      </c>
      <c r="K279" s="93">
        <f t="shared" si="79"/>
        <v>10300</v>
      </c>
      <c r="L279" s="93">
        <f t="shared" si="79"/>
        <v>10300</v>
      </c>
      <c r="M279" s="94">
        <f t="shared" si="79"/>
        <v>0</v>
      </c>
      <c r="N279" s="139">
        <f>K279*100/H279</f>
        <v>13.037974683544304</v>
      </c>
    </row>
    <row r="280" spans="1:14" ht="19.5" customHeight="1">
      <c r="A280" s="25"/>
      <c r="B280" s="25"/>
      <c r="C280" s="25"/>
      <c r="D280" s="131" t="s">
        <v>193</v>
      </c>
      <c r="E280" s="76"/>
      <c r="F280" s="76"/>
      <c r="G280" s="76"/>
      <c r="H280" s="76"/>
      <c r="I280" s="76"/>
      <c r="J280" s="76"/>
      <c r="K280" s="76"/>
      <c r="L280" s="76"/>
      <c r="M280" s="77"/>
      <c r="N280" s="139"/>
    </row>
    <row r="281" spans="1:14" ht="18" customHeight="1">
      <c r="A281" s="25" t="s">
        <v>18</v>
      </c>
      <c r="B281" s="25">
        <v>1</v>
      </c>
      <c r="C281" s="25">
        <v>0</v>
      </c>
      <c r="D281" s="132" t="s">
        <v>439</v>
      </c>
      <c r="E281" s="76">
        <f>SUM(E283:E284)</f>
        <v>0</v>
      </c>
      <c r="F281" s="76">
        <f aca="true" t="shared" si="80" ref="F281:M281">SUM(F283:F284)</f>
        <v>0</v>
      </c>
      <c r="G281" s="76">
        <f t="shared" si="80"/>
        <v>0</v>
      </c>
      <c r="H281" s="76">
        <f t="shared" si="80"/>
        <v>0</v>
      </c>
      <c r="I281" s="76">
        <f t="shared" si="80"/>
        <v>0</v>
      </c>
      <c r="J281" s="76">
        <f t="shared" si="80"/>
        <v>0</v>
      </c>
      <c r="K281" s="76">
        <f t="shared" si="80"/>
        <v>0</v>
      </c>
      <c r="L281" s="76">
        <f t="shared" si="80"/>
        <v>0</v>
      </c>
      <c r="M281" s="77">
        <f t="shared" si="80"/>
        <v>0</v>
      </c>
      <c r="N281" s="139"/>
    </row>
    <row r="282" spans="1:14" s="24" customFormat="1" ht="16.5" customHeight="1">
      <c r="A282" s="25"/>
      <c r="B282" s="25"/>
      <c r="C282" s="25"/>
      <c r="D282" s="131" t="s">
        <v>287</v>
      </c>
      <c r="E282" s="76"/>
      <c r="F282" s="76"/>
      <c r="G282" s="76"/>
      <c r="H282" s="76"/>
      <c r="I282" s="76"/>
      <c r="J282" s="76"/>
      <c r="K282" s="76"/>
      <c r="L282" s="76"/>
      <c r="M282" s="77"/>
      <c r="N282" s="139"/>
    </row>
    <row r="283" spans="1:14" ht="18.75" customHeight="1">
      <c r="A283" s="25" t="s">
        <v>18</v>
      </c>
      <c r="B283" s="25">
        <v>1</v>
      </c>
      <c r="C283" s="25">
        <v>1</v>
      </c>
      <c r="D283" s="131" t="s">
        <v>440</v>
      </c>
      <c r="E283" s="76">
        <f>SUM(F283:G283)</f>
        <v>0</v>
      </c>
      <c r="F283" s="76">
        <v>0</v>
      </c>
      <c r="G283" s="76">
        <v>0</v>
      </c>
      <c r="H283" s="76">
        <f>SUM(I283:J283)</f>
        <v>0</v>
      </c>
      <c r="I283" s="76">
        <v>0</v>
      </c>
      <c r="J283" s="76">
        <v>0</v>
      </c>
      <c r="K283" s="76">
        <f>SUM(L283:M283)</f>
        <v>0</v>
      </c>
      <c r="L283" s="76">
        <v>0</v>
      </c>
      <c r="M283" s="77">
        <v>0</v>
      </c>
      <c r="N283" s="139"/>
    </row>
    <row r="284" spans="1:14" ht="17.25" customHeight="1">
      <c r="A284" s="25" t="s">
        <v>18</v>
      </c>
      <c r="B284" s="25">
        <v>1</v>
      </c>
      <c r="C284" s="25">
        <v>2</v>
      </c>
      <c r="D284" s="131" t="s">
        <v>441</v>
      </c>
      <c r="E284" s="76">
        <f>SUM(F284:G284)</f>
        <v>0</v>
      </c>
      <c r="F284" s="76">
        <v>0</v>
      </c>
      <c r="G284" s="76">
        <v>0</v>
      </c>
      <c r="H284" s="76">
        <f>SUM(I284:J284)</f>
        <v>0</v>
      </c>
      <c r="I284" s="76">
        <v>0</v>
      </c>
      <c r="J284" s="76">
        <v>0</v>
      </c>
      <c r="K284" s="76">
        <f>SUM(L284:M284)</f>
        <v>0</v>
      </c>
      <c r="L284" s="76">
        <v>0</v>
      </c>
      <c r="M284" s="77">
        <v>0</v>
      </c>
      <c r="N284" s="139"/>
    </row>
    <row r="285" spans="1:14" ht="15" customHeight="1">
      <c r="A285" s="25" t="s">
        <v>18</v>
      </c>
      <c r="B285" s="25">
        <v>2</v>
      </c>
      <c r="C285" s="25">
        <v>0</v>
      </c>
      <c r="D285" s="132" t="s">
        <v>442</v>
      </c>
      <c r="E285" s="76">
        <f>SUM(E287)</f>
        <v>0</v>
      </c>
      <c r="F285" s="76">
        <f aca="true" t="shared" si="81" ref="F285:M285">SUM(F287)</f>
        <v>0</v>
      </c>
      <c r="G285" s="76">
        <f t="shared" si="81"/>
        <v>0</v>
      </c>
      <c r="H285" s="76">
        <f t="shared" si="81"/>
        <v>0</v>
      </c>
      <c r="I285" s="76">
        <f t="shared" si="81"/>
        <v>0</v>
      </c>
      <c r="J285" s="76">
        <f t="shared" si="81"/>
        <v>0</v>
      </c>
      <c r="K285" s="76">
        <f t="shared" si="81"/>
        <v>0</v>
      </c>
      <c r="L285" s="76">
        <f t="shared" si="81"/>
        <v>0</v>
      </c>
      <c r="M285" s="77">
        <f t="shared" si="81"/>
        <v>0</v>
      </c>
      <c r="N285" s="139"/>
    </row>
    <row r="286" spans="1:14" s="24" customFormat="1" ht="10.5" customHeight="1">
      <c r="A286" s="25"/>
      <c r="B286" s="25"/>
      <c r="C286" s="25"/>
      <c r="D286" s="131" t="s">
        <v>287</v>
      </c>
      <c r="E286" s="76"/>
      <c r="F286" s="76"/>
      <c r="G286" s="76"/>
      <c r="H286" s="76"/>
      <c r="I286" s="76"/>
      <c r="J286" s="76"/>
      <c r="K286" s="76"/>
      <c r="L286" s="76"/>
      <c r="M286" s="77"/>
      <c r="N286" s="139"/>
    </row>
    <row r="287" spans="1:14" ht="15.75" customHeight="1">
      <c r="A287" s="25" t="s">
        <v>18</v>
      </c>
      <c r="B287" s="25">
        <v>2</v>
      </c>
      <c r="C287" s="25">
        <v>1</v>
      </c>
      <c r="D287" s="131" t="s">
        <v>442</v>
      </c>
      <c r="E287" s="76">
        <f>SUM(F287:G287)</f>
        <v>0</v>
      </c>
      <c r="F287" s="76">
        <v>0</v>
      </c>
      <c r="G287" s="76">
        <v>0</v>
      </c>
      <c r="H287" s="76">
        <f>SUM(I287:J287)</f>
        <v>0</v>
      </c>
      <c r="I287" s="76">
        <v>0</v>
      </c>
      <c r="J287" s="76">
        <v>0</v>
      </c>
      <c r="K287" s="76">
        <f>SUM(L287:M287)</f>
        <v>0</v>
      </c>
      <c r="L287" s="76">
        <v>0</v>
      </c>
      <c r="M287" s="77">
        <v>0</v>
      </c>
      <c r="N287" s="139"/>
    </row>
    <row r="288" spans="1:14" ht="14.25" customHeight="1">
      <c r="A288" s="25" t="s">
        <v>18</v>
      </c>
      <c r="B288" s="25">
        <v>3</v>
      </c>
      <c r="C288" s="25">
        <v>0</v>
      </c>
      <c r="D288" s="132" t="s">
        <v>443</v>
      </c>
      <c r="E288" s="76">
        <f>SUM(E290)</f>
        <v>0</v>
      </c>
      <c r="F288" s="76">
        <f aca="true" t="shared" si="82" ref="F288:M288">SUM(F290)</f>
        <v>0</v>
      </c>
      <c r="G288" s="76">
        <f t="shared" si="82"/>
        <v>0</v>
      </c>
      <c r="H288" s="76">
        <f t="shared" si="82"/>
        <v>0</v>
      </c>
      <c r="I288" s="76">
        <f t="shared" si="82"/>
        <v>0</v>
      </c>
      <c r="J288" s="76">
        <f t="shared" si="82"/>
        <v>0</v>
      </c>
      <c r="K288" s="76">
        <f t="shared" si="82"/>
        <v>0</v>
      </c>
      <c r="L288" s="76">
        <f t="shared" si="82"/>
        <v>0</v>
      </c>
      <c r="M288" s="77">
        <f t="shared" si="82"/>
        <v>0</v>
      </c>
      <c r="N288" s="139"/>
    </row>
    <row r="289" spans="1:14" s="24" customFormat="1" ht="17.25">
      <c r="A289" s="25"/>
      <c r="B289" s="25"/>
      <c r="C289" s="25"/>
      <c r="D289" s="131" t="s">
        <v>287</v>
      </c>
      <c r="E289" s="76"/>
      <c r="F289" s="76"/>
      <c r="G289" s="76"/>
      <c r="H289" s="76"/>
      <c r="I289" s="76"/>
      <c r="J289" s="76"/>
      <c r="K289" s="76"/>
      <c r="L289" s="76"/>
      <c r="M289" s="77"/>
      <c r="N289" s="139"/>
    </row>
    <row r="290" spans="1:14" s="24" customFormat="1" ht="17.25">
      <c r="A290" s="25" t="s">
        <v>18</v>
      </c>
      <c r="B290" s="25">
        <v>3</v>
      </c>
      <c r="C290" s="25" t="s">
        <v>3</v>
      </c>
      <c r="D290" s="131" t="s">
        <v>443</v>
      </c>
      <c r="E290" s="76">
        <f>SUM(F290:G290)</f>
        <v>0</v>
      </c>
      <c r="F290" s="76">
        <v>0</v>
      </c>
      <c r="G290" s="76">
        <v>0</v>
      </c>
      <c r="H290" s="76">
        <f>SUM(I290:J290)</f>
        <v>0</v>
      </c>
      <c r="I290" s="76">
        <v>0</v>
      </c>
      <c r="J290" s="76">
        <v>0</v>
      </c>
      <c r="K290" s="76">
        <f>SUM(L290:M290)</f>
        <v>0</v>
      </c>
      <c r="L290" s="76">
        <v>0</v>
      </c>
      <c r="M290" s="77">
        <v>0</v>
      </c>
      <c r="N290" s="139"/>
    </row>
    <row r="291" spans="1:14" ht="18" customHeight="1">
      <c r="A291" s="25" t="s">
        <v>18</v>
      </c>
      <c r="B291" s="25">
        <v>4</v>
      </c>
      <c r="C291" s="25">
        <v>0</v>
      </c>
      <c r="D291" s="132" t="s">
        <v>444</v>
      </c>
      <c r="E291" s="76">
        <f>SUM(E293)</f>
        <v>0</v>
      </c>
      <c r="F291" s="76">
        <f aca="true" t="shared" si="83" ref="F291:M291">SUM(F293)</f>
        <v>0</v>
      </c>
      <c r="G291" s="76">
        <f t="shared" si="83"/>
        <v>0</v>
      </c>
      <c r="H291" s="76">
        <f t="shared" si="83"/>
        <v>0</v>
      </c>
      <c r="I291" s="76">
        <f t="shared" si="83"/>
        <v>0</v>
      </c>
      <c r="J291" s="76">
        <f t="shared" si="83"/>
        <v>0</v>
      </c>
      <c r="K291" s="76">
        <f t="shared" si="83"/>
        <v>0</v>
      </c>
      <c r="L291" s="76">
        <f t="shared" si="83"/>
        <v>0</v>
      </c>
      <c r="M291" s="77">
        <f t="shared" si="83"/>
        <v>0</v>
      </c>
      <c r="N291" s="139"/>
    </row>
    <row r="292" spans="1:14" s="24" customFormat="1" ht="10.5" customHeight="1">
      <c r="A292" s="25"/>
      <c r="B292" s="25"/>
      <c r="C292" s="25"/>
      <c r="D292" s="131" t="s">
        <v>287</v>
      </c>
      <c r="E292" s="76"/>
      <c r="F292" s="76"/>
      <c r="G292" s="76"/>
      <c r="H292" s="76"/>
      <c r="I292" s="76"/>
      <c r="J292" s="76"/>
      <c r="K292" s="76"/>
      <c r="L292" s="76"/>
      <c r="M292" s="77"/>
      <c r="N292" s="139"/>
    </row>
    <row r="293" spans="1:14" ht="16.5" customHeight="1">
      <c r="A293" s="25" t="s">
        <v>18</v>
      </c>
      <c r="B293" s="25">
        <v>4</v>
      </c>
      <c r="C293" s="25">
        <v>1</v>
      </c>
      <c r="D293" s="131" t="s">
        <v>444</v>
      </c>
      <c r="E293" s="76">
        <f>SUM(F293:G293)</f>
        <v>0</v>
      </c>
      <c r="F293" s="76">
        <v>0</v>
      </c>
      <c r="G293" s="76">
        <v>0</v>
      </c>
      <c r="H293" s="76">
        <f>SUM(I293:J293)</f>
        <v>0</v>
      </c>
      <c r="I293" s="76">
        <v>0</v>
      </c>
      <c r="J293" s="76">
        <v>0</v>
      </c>
      <c r="K293" s="76">
        <f>SUM(L293:M293)</f>
        <v>0</v>
      </c>
      <c r="L293" s="76">
        <v>0</v>
      </c>
      <c r="M293" s="77">
        <v>0</v>
      </c>
      <c r="N293" s="139"/>
    </row>
    <row r="294" spans="1:14" ht="12" customHeight="1">
      <c r="A294" s="25" t="s">
        <v>18</v>
      </c>
      <c r="B294" s="25">
        <v>5</v>
      </c>
      <c r="C294" s="25">
        <v>0</v>
      </c>
      <c r="D294" s="132" t="s">
        <v>445</v>
      </c>
      <c r="E294" s="76">
        <f>SUM(E296)</f>
        <v>0</v>
      </c>
      <c r="F294" s="76">
        <f aca="true" t="shared" si="84" ref="F294:M294">SUM(F296)</f>
        <v>0</v>
      </c>
      <c r="G294" s="76">
        <f t="shared" si="84"/>
        <v>0</v>
      </c>
      <c r="H294" s="76">
        <f t="shared" si="84"/>
        <v>0</v>
      </c>
      <c r="I294" s="76">
        <f t="shared" si="84"/>
        <v>0</v>
      </c>
      <c r="J294" s="76">
        <f t="shared" si="84"/>
        <v>0</v>
      </c>
      <c r="K294" s="76">
        <f t="shared" si="84"/>
        <v>0</v>
      </c>
      <c r="L294" s="76">
        <f t="shared" si="84"/>
        <v>0</v>
      </c>
      <c r="M294" s="77">
        <f t="shared" si="84"/>
        <v>0</v>
      </c>
      <c r="N294" s="139"/>
    </row>
    <row r="295" spans="1:14" s="24" customFormat="1" ht="10.5" customHeight="1">
      <c r="A295" s="25"/>
      <c r="B295" s="25"/>
      <c r="C295" s="25"/>
      <c r="D295" s="131" t="s">
        <v>287</v>
      </c>
      <c r="E295" s="76"/>
      <c r="F295" s="76"/>
      <c r="G295" s="76"/>
      <c r="H295" s="76"/>
      <c r="I295" s="76"/>
      <c r="J295" s="76"/>
      <c r="K295" s="76"/>
      <c r="L295" s="76"/>
      <c r="M295" s="77"/>
      <c r="N295" s="139"/>
    </row>
    <row r="296" spans="1:14" ht="15.75" customHeight="1">
      <c r="A296" s="25" t="s">
        <v>18</v>
      </c>
      <c r="B296" s="25">
        <v>5</v>
      </c>
      <c r="C296" s="25">
        <v>1</v>
      </c>
      <c r="D296" s="131" t="s">
        <v>445</v>
      </c>
      <c r="E296" s="76">
        <f>SUM(F296:G296)</f>
        <v>0</v>
      </c>
      <c r="F296" s="76">
        <v>0</v>
      </c>
      <c r="G296" s="76">
        <v>0</v>
      </c>
      <c r="H296" s="76">
        <f>SUM(I296:J296)</f>
        <v>0</v>
      </c>
      <c r="I296" s="76">
        <v>0</v>
      </c>
      <c r="J296" s="76">
        <v>0</v>
      </c>
      <c r="K296" s="76">
        <f>SUM(L296:M296)</f>
        <v>0</v>
      </c>
      <c r="L296" s="76">
        <v>0</v>
      </c>
      <c r="M296" s="77">
        <v>0</v>
      </c>
      <c r="N296" s="139"/>
    </row>
    <row r="297" spans="1:14" ht="16.5" customHeight="1">
      <c r="A297" s="25" t="s">
        <v>18</v>
      </c>
      <c r="B297" s="25">
        <v>6</v>
      </c>
      <c r="C297" s="25">
        <v>0</v>
      </c>
      <c r="D297" s="132" t="s">
        <v>294</v>
      </c>
      <c r="E297" s="76">
        <f>SUM(E299)</f>
        <v>0</v>
      </c>
      <c r="F297" s="76">
        <f aca="true" t="shared" si="85" ref="F297:M297">SUM(F299)</f>
        <v>0</v>
      </c>
      <c r="G297" s="76">
        <f t="shared" si="85"/>
        <v>0</v>
      </c>
      <c r="H297" s="76">
        <f t="shared" si="85"/>
        <v>0</v>
      </c>
      <c r="I297" s="76">
        <f t="shared" si="85"/>
        <v>0</v>
      </c>
      <c r="J297" s="76">
        <f t="shared" si="85"/>
        <v>0</v>
      </c>
      <c r="K297" s="76">
        <f t="shared" si="85"/>
        <v>0</v>
      </c>
      <c r="L297" s="76">
        <f t="shared" si="85"/>
        <v>0</v>
      </c>
      <c r="M297" s="77">
        <f t="shared" si="85"/>
        <v>0</v>
      </c>
      <c r="N297" s="139"/>
    </row>
    <row r="298" spans="1:14" s="24" customFormat="1" ht="10.5" customHeight="1">
      <c r="A298" s="25"/>
      <c r="B298" s="25"/>
      <c r="C298" s="25"/>
      <c r="D298" s="131" t="s">
        <v>287</v>
      </c>
      <c r="E298" s="76"/>
      <c r="F298" s="76"/>
      <c r="G298" s="76"/>
      <c r="H298" s="76"/>
      <c r="I298" s="76"/>
      <c r="J298" s="76"/>
      <c r="K298" s="76"/>
      <c r="L298" s="76"/>
      <c r="M298" s="77"/>
      <c r="N298" s="139"/>
    </row>
    <row r="299" spans="1:14" ht="15.75" customHeight="1">
      <c r="A299" s="25" t="s">
        <v>18</v>
      </c>
      <c r="B299" s="25">
        <v>6</v>
      </c>
      <c r="C299" s="25">
        <v>1</v>
      </c>
      <c r="D299" s="131" t="s">
        <v>294</v>
      </c>
      <c r="E299" s="76">
        <f>SUM(F299:G299)</f>
        <v>0</v>
      </c>
      <c r="F299" s="76">
        <v>0</v>
      </c>
      <c r="G299" s="76">
        <v>0</v>
      </c>
      <c r="H299" s="76">
        <f>SUM(I299:J299)</f>
        <v>0</v>
      </c>
      <c r="I299" s="76">
        <v>0</v>
      </c>
      <c r="J299" s="76">
        <v>0</v>
      </c>
      <c r="K299" s="76">
        <f>SUM(L299:M299)</f>
        <v>0</v>
      </c>
      <c r="L299" s="76">
        <v>0</v>
      </c>
      <c r="M299" s="77">
        <v>0</v>
      </c>
      <c r="N299" s="139"/>
    </row>
    <row r="300" spans="1:14" ht="26.25" customHeight="1">
      <c r="A300" s="25" t="s">
        <v>18</v>
      </c>
      <c r="B300" s="25">
        <v>7</v>
      </c>
      <c r="C300" s="25">
        <v>0</v>
      </c>
      <c r="D300" s="132" t="s">
        <v>293</v>
      </c>
      <c r="E300" s="76">
        <f>SUM(E302)</f>
        <v>79000</v>
      </c>
      <c r="F300" s="76">
        <f aca="true" t="shared" si="86" ref="F300:M300">SUM(F302)</f>
        <v>79000</v>
      </c>
      <c r="G300" s="76">
        <f t="shared" si="86"/>
        <v>0</v>
      </c>
      <c r="H300" s="76">
        <f t="shared" si="86"/>
        <v>79000</v>
      </c>
      <c r="I300" s="76">
        <f t="shared" si="86"/>
        <v>79000</v>
      </c>
      <c r="J300" s="76">
        <f t="shared" si="86"/>
        <v>0</v>
      </c>
      <c r="K300" s="76">
        <f t="shared" si="86"/>
        <v>10300</v>
      </c>
      <c r="L300" s="76">
        <f t="shared" si="86"/>
        <v>10300</v>
      </c>
      <c r="M300" s="77">
        <f t="shared" si="86"/>
        <v>0</v>
      </c>
      <c r="N300" s="139">
        <f>K300*100/H300</f>
        <v>13.037974683544304</v>
      </c>
    </row>
    <row r="301" spans="1:14" s="24" customFormat="1" ht="10.5" customHeight="1">
      <c r="A301" s="25"/>
      <c r="B301" s="25"/>
      <c r="C301" s="25"/>
      <c r="D301" s="131" t="s">
        <v>287</v>
      </c>
      <c r="E301" s="76"/>
      <c r="F301" s="76"/>
      <c r="G301" s="76"/>
      <c r="H301" s="76"/>
      <c r="I301" s="76"/>
      <c r="J301" s="76"/>
      <c r="K301" s="76"/>
      <c r="L301" s="76"/>
      <c r="M301" s="77"/>
      <c r="N301" s="139"/>
    </row>
    <row r="302" spans="1:14" ht="25.5" customHeight="1">
      <c r="A302" s="25" t="s">
        <v>18</v>
      </c>
      <c r="B302" s="25">
        <v>7</v>
      </c>
      <c r="C302" s="25">
        <v>1</v>
      </c>
      <c r="D302" s="131" t="s">
        <v>293</v>
      </c>
      <c r="E302" s="76">
        <f>SUM(F302:G302)</f>
        <v>79000</v>
      </c>
      <c r="F302" s="76">
        <v>79000</v>
      </c>
      <c r="G302" s="76">
        <v>0</v>
      </c>
      <c r="H302" s="76">
        <f>SUM(I302:J302)</f>
        <v>79000</v>
      </c>
      <c r="I302" s="76">
        <v>79000</v>
      </c>
      <c r="J302" s="76">
        <v>0</v>
      </c>
      <c r="K302" s="76">
        <f>SUM(L302:M302)</f>
        <v>10300</v>
      </c>
      <c r="L302" s="76">
        <v>10300</v>
      </c>
      <c r="M302" s="77">
        <v>0</v>
      </c>
      <c r="N302" s="139">
        <f>K302*100/H302</f>
        <v>13.037974683544304</v>
      </c>
    </row>
    <row r="303" spans="1:14" ht="27" customHeight="1">
      <c r="A303" s="25" t="s">
        <v>18</v>
      </c>
      <c r="B303" s="25">
        <v>8</v>
      </c>
      <c r="C303" s="25">
        <v>0</v>
      </c>
      <c r="D303" s="132" t="s">
        <v>292</v>
      </c>
      <c r="E303" s="76">
        <f>SUM(E305)</f>
        <v>0</v>
      </c>
      <c r="F303" s="76">
        <f aca="true" t="shared" si="87" ref="F303:M303">SUM(F305)</f>
        <v>0</v>
      </c>
      <c r="G303" s="76">
        <f t="shared" si="87"/>
        <v>0</v>
      </c>
      <c r="H303" s="76">
        <f t="shared" si="87"/>
        <v>0</v>
      </c>
      <c r="I303" s="76">
        <f t="shared" si="87"/>
        <v>0</v>
      </c>
      <c r="J303" s="76">
        <f t="shared" si="87"/>
        <v>0</v>
      </c>
      <c r="K303" s="76">
        <f t="shared" si="87"/>
        <v>0</v>
      </c>
      <c r="L303" s="76">
        <f t="shared" si="87"/>
        <v>0</v>
      </c>
      <c r="M303" s="77">
        <f t="shared" si="87"/>
        <v>0</v>
      </c>
      <c r="N303" s="139"/>
    </row>
    <row r="304" spans="1:14" s="24" customFormat="1" ht="21.75" customHeight="1">
      <c r="A304" s="25"/>
      <c r="B304" s="25"/>
      <c r="C304" s="25"/>
      <c r="D304" s="131" t="s">
        <v>287</v>
      </c>
      <c r="E304" s="76"/>
      <c r="F304" s="76"/>
      <c r="G304" s="76"/>
      <c r="H304" s="76"/>
      <c r="I304" s="76"/>
      <c r="J304" s="76"/>
      <c r="K304" s="76"/>
      <c r="L304" s="76"/>
      <c r="M304" s="77"/>
      <c r="N304" s="139"/>
    </row>
    <row r="305" spans="1:14" ht="30" customHeight="1">
      <c r="A305" s="25" t="s">
        <v>18</v>
      </c>
      <c r="B305" s="25">
        <v>8</v>
      </c>
      <c r="C305" s="25">
        <v>1</v>
      </c>
      <c r="D305" s="131" t="s">
        <v>292</v>
      </c>
      <c r="E305" s="76">
        <f>SUM(F305:G305)</f>
        <v>0</v>
      </c>
      <c r="F305" s="76">
        <v>0</v>
      </c>
      <c r="G305" s="76">
        <v>0</v>
      </c>
      <c r="H305" s="76">
        <f>SUM(I305:J305)</f>
        <v>0</v>
      </c>
      <c r="I305" s="76">
        <v>0</v>
      </c>
      <c r="J305" s="76">
        <v>0</v>
      </c>
      <c r="K305" s="76">
        <f>SUM(L305:M305)</f>
        <v>0</v>
      </c>
      <c r="L305" s="76">
        <v>0</v>
      </c>
      <c r="M305" s="77">
        <v>0</v>
      </c>
      <c r="N305" s="139"/>
    </row>
    <row r="306" spans="1:14" s="24" customFormat="1" ht="10.5" customHeight="1">
      <c r="A306" s="25"/>
      <c r="B306" s="25"/>
      <c r="C306" s="25"/>
      <c r="D306" s="131" t="s">
        <v>287</v>
      </c>
      <c r="E306" s="76"/>
      <c r="F306" s="76"/>
      <c r="G306" s="76"/>
      <c r="H306" s="76"/>
      <c r="I306" s="76"/>
      <c r="J306" s="76"/>
      <c r="K306" s="76"/>
      <c r="L306" s="76"/>
      <c r="M306" s="77"/>
      <c r="N306" s="139"/>
    </row>
    <row r="307" spans="1:14" ht="25.5" customHeight="1">
      <c r="A307" s="25" t="s">
        <v>18</v>
      </c>
      <c r="B307" s="25">
        <v>9</v>
      </c>
      <c r="C307" s="25">
        <v>0</v>
      </c>
      <c r="D307" s="132" t="s">
        <v>291</v>
      </c>
      <c r="E307" s="76">
        <f>SUM(E309:E310)</f>
        <v>0</v>
      </c>
      <c r="F307" s="76">
        <f aca="true" t="shared" si="88" ref="F307:M307">SUM(F309:F310)</f>
        <v>0</v>
      </c>
      <c r="G307" s="76">
        <f t="shared" si="88"/>
        <v>0</v>
      </c>
      <c r="H307" s="76">
        <f t="shared" si="88"/>
        <v>0</v>
      </c>
      <c r="I307" s="76">
        <f t="shared" si="88"/>
        <v>0</v>
      </c>
      <c r="J307" s="76">
        <f t="shared" si="88"/>
        <v>0</v>
      </c>
      <c r="K307" s="76">
        <f t="shared" si="88"/>
        <v>0</v>
      </c>
      <c r="L307" s="76">
        <f t="shared" si="88"/>
        <v>0</v>
      </c>
      <c r="M307" s="77">
        <f t="shared" si="88"/>
        <v>0</v>
      </c>
      <c r="N307" s="139"/>
    </row>
    <row r="308" spans="1:14" s="24" customFormat="1" ht="20.25" customHeight="1">
      <c r="A308" s="25"/>
      <c r="B308" s="25"/>
      <c r="C308" s="25"/>
      <c r="D308" s="131" t="s">
        <v>287</v>
      </c>
      <c r="E308" s="76"/>
      <c r="F308" s="76"/>
      <c r="G308" s="76"/>
      <c r="H308" s="76"/>
      <c r="I308" s="76"/>
      <c r="J308" s="76"/>
      <c r="K308" s="76"/>
      <c r="L308" s="76"/>
      <c r="M308" s="77"/>
      <c r="N308" s="139"/>
    </row>
    <row r="309" spans="1:14" ht="20.25" customHeight="1">
      <c r="A309" s="25" t="s">
        <v>18</v>
      </c>
      <c r="B309" s="25">
        <v>9</v>
      </c>
      <c r="C309" s="25">
        <v>1</v>
      </c>
      <c r="D309" s="131" t="s">
        <v>291</v>
      </c>
      <c r="E309" s="76">
        <f>SUM(F309:G309)</f>
        <v>0</v>
      </c>
      <c r="F309" s="76">
        <v>0</v>
      </c>
      <c r="G309" s="76">
        <v>0</v>
      </c>
      <c r="H309" s="76">
        <f>SUM(I309:J309)</f>
        <v>0</v>
      </c>
      <c r="I309" s="76">
        <v>0</v>
      </c>
      <c r="J309" s="76">
        <v>0</v>
      </c>
      <c r="K309" s="76">
        <f>SUM(L309:M309)</f>
        <v>0</v>
      </c>
      <c r="L309" s="76">
        <v>0</v>
      </c>
      <c r="M309" s="77">
        <v>0</v>
      </c>
      <c r="N309" s="139"/>
    </row>
    <row r="310" spans="1:14" ht="42" customHeight="1">
      <c r="A310" s="25" t="s">
        <v>18</v>
      </c>
      <c r="B310" s="25">
        <v>9</v>
      </c>
      <c r="C310" s="25">
        <v>2</v>
      </c>
      <c r="D310" s="131" t="s">
        <v>290</v>
      </c>
      <c r="E310" s="76">
        <f>SUM(F310:G310)</f>
        <v>0</v>
      </c>
      <c r="F310" s="76">
        <v>0</v>
      </c>
      <c r="G310" s="76">
        <v>0</v>
      </c>
      <c r="H310" s="76">
        <f>SUM(I310:J310)</f>
        <v>0</v>
      </c>
      <c r="I310" s="76">
        <v>0</v>
      </c>
      <c r="J310" s="76">
        <v>0</v>
      </c>
      <c r="K310" s="76">
        <f>SUM(L310:M310)</f>
        <v>0</v>
      </c>
      <c r="L310" s="76">
        <v>0</v>
      </c>
      <c r="M310" s="77">
        <v>0</v>
      </c>
      <c r="N310" s="139"/>
    </row>
    <row r="311" spans="1:14" s="43" customFormat="1" ht="32.25" customHeight="1">
      <c r="A311" s="23" t="s">
        <v>19</v>
      </c>
      <c r="B311" s="23">
        <v>0</v>
      </c>
      <c r="C311" s="23">
        <v>0</v>
      </c>
      <c r="D311" s="135" t="s">
        <v>550</v>
      </c>
      <c r="E311" s="141">
        <v>1015547.26</v>
      </c>
      <c r="F311" s="141">
        <f aca="true" t="shared" si="89" ref="F311:M311">SUM(F313)</f>
        <v>1015547.26</v>
      </c>
      <c r="G311" s="141">
        <f t="shared" si="89"/>
        <v>0</v>
      </c>
      <c r="H311" s="141">
        <v>20547.26000000001</v>
      </c>
      <c r="I311" s="143">
        <f>SUM(I313)</f>
        <v>1015547.26</v>
      </c>
      <c r="J311" s="141">
        <f t="shared" si="89"/>
        <v>0</v>
      </c>
      <c r="K311" s="141">
        <f>SUM(K313)</f>
        <v>0</v>
      </c>
      <c r="L311" s="141">
        <f t="shared" si="89"/>
        <v>250000</v>
      </c>
      <c r="M311" s="142">
        <f t="shared" si="89"/>
        <v>0</v>
      </c>
      <c r="N311" s="139">
        <f>K311*100/H311</f>
        <v>0</v>
      </c>
    </row>
    <row r="312" spans="1:14" ht="15" customHeight="1">
      <c r="A312" s="25"/>
      <c r="B312" s="25"/>
      <c r="C312" s="25"/>
      <c r="D312" s="131" t="s">
        <v>193</v>
      </c>
      <c r="E312" s="143"/>
      <c r="F312" s="143"/>
      <c r="G312" s="143"/>
      <c r="H312" s="141"/>
      <c r="I312" s="143"/>
      <c r="J312" s="143"/>
      <c r="K312" s="141">
        <f>SUM(K314)</f>
        <v>0</v>
      </c>
      <c r="L312" s="143"/>
      <c r="M312" s="144"/>
      <c r="N312" s="139"/>
    </row>
    <row r="313" spans="1:14" ht="25.5">
      <c r="A313" s="25" t="s">
        <v>19</v>
      </c>
      <c r="B313" s="25">
        <v>1</v>
      </c>
      <c r="C313" s="25">
        <v>0</v>
      </c>
      <c r="D313" s="133" t="s">
        <v>289</v>
      </c>
      <c r="E313" s="143">
        <v>1015547.26</v>
      </c>
      <c r="F313" s="143">
        <f>SUM(F315)</f>
        <v>1015547.26</v>
      </c>
      <c r="G313" s="143">
        <f>SUM(G315)</f>
        <v>0</v>
      </c>
      <c r="H313" s="141">
        <v>20547.26000000001</v>
      </c>
      <c r="I313" s="143">
        <f>SUM(I315)</f>
        <v>1015547.26</v>
      </c>
      <c r="J313" s="143">
        <f>SUM(J315)</f>
        <v>0</v>
      </c>
      <c r="K313" s="141">
        <f>SUM(K315)</f>
        <v>0</v>
      </c>
      <c r="L313" s="143">
        <f>SUM(L315)</f>
        <v>250000</v>
      </c>
      <c r="M313" s="144">
        <f>SUM(M315)</f>
        <v>0</v>
      </c>
      <c r="N313" s="139">
        <f>K313*100/H313</f>
        <v>0</v>
      </c>
    </row>
    <row r="314" spans="1:14" s="24" customFormat="1" ht="10.5" customHeight="1">
      <c r="A314" s="25"/>
      <c r="B314" s="25"/>
      <c r="C314" s="25"/>
      <c r="D314" s="131" t="s">
        <v>287</v>
      </c>
      <c r="E314" s="143"/>
      <c r="F314" s="143"/>
      <c r="G314" s="143"/>
      <c r="H314" s="141"/>
      <c r="I314" s="143"/>
      <c r="J314" s="143"/>
      <c r="K314" s="141">
        <f>SUM(K316)</f>
        <v>0</v>
      </c>
      <c r="L314" s="143"/>
      <c r="M314" s="144"/>
      <c r="N314" s="139"/>
    </row>
    <row r="315" spans="1:14" ht="18" thickBot="1">
      <c r="A315" s="25" t="s">
        <v>19</v>
      </c>
      <c r="B315" s="44">
        <v>1</v>
      </c>
      <c r="C315" s="44">
        <v>2</v>
      </c>
      <c r="D315" s="136" t="s">
        <v>288</v>
      </c>
      <c r="E315" s="140">
        <v>1015547.26</v>
      </c>
      <c r="F315" s="140">
        <v>1015547.26</v>
      </c>
      <c r="G315" s="140">
        <v>0</v>
      </c>
      <c r="H315" s="141">
        <v>20547.26000000001</v>
      </c>
      <c r="I315" s="140">
        <v>1015547.26</v>
      </c>
      <c r="J315" s="140">
        <v>0</v>
      </c>
      <c r="K315" s="141">
        <f>SUM(K317)</f>
        <v>0</v>
      </c>
      <c r="L315" s="140">
        <v>250000</v>
      </c>
      <c r="M315" s="145">
        <v>0</v>
      </c>
      <c r="N315" s="139">
        <f>K315*100/H315</f>
        <v>0</v>
      </c>
    </row>
    <row r="316" spans="1:3" ht="17.25">
      <c r="A316" s="26"/>
      <c r="B316" s="27"/>
      <c r="C316" s="28"/>
    </row>
    <row r="317" spans="1:13" s="6" customFormat="1" ht="58.5" customHeight="1">
      <c r="A317" s="210"/>
      <c r="B317" s="210"/>
      <c r="C317" s="210"/>
      <c r="D317" s="210"/>
      <c r="E317" s="210"/>
      <c r="F317" s="210"/>
      <c r="G317" s="210"/>
      <c r="H317" s="210"/>
      <c r="I317" s="210"/>
      <c r="J317" s="210"/>
      <c r="K317" s="210"/>
      <c r="L317" s="10"/>
      <c r="M317" s="10"/>
    </row>
    <row r="318" spans="1:13" s="6" customFormat="1" ht="13.5">
      <c r="A318" s="31"/>
      <c r="B318" s="31"/>
      <c r="C318" s="31"/>
      <c r="D318" s="31"/>
      <c r="E318" s="31"/>
      <c r="F318" s="32"/>
      <c r="G318" s="30"/>
      <c r="H318" s="30"/>
      <c r="I318" s="30"/>
      <c r="J318" s="30"/>
      <c r="K318" s="30"/>
      <c r="L318" s="10"/>
      <c r="M318" s="10"/>
    </row>
    <row r="319" spans="1:3" ht="17.25">
      <c r="A319" s="33"/>
      <c r="B319" s="27"/>
      <c r="C319" s="28"/>
    </row>
    <row r="320" spans="1:4" ht="17.25">
      <c r="A320" s="33"/>
      <c r="B320" s="27"/>
      <c r="C320" s="28"/>
      <c r="D320" s="17"/>
    </row>
    <row r="321" spans="1:3" ht="17.25">
      <c r="A321" s="33"/>
      <c r="B321" s="34"/>
      <c r="C321" s="35"/>
    </row>
  </sheetData>
  <sheetProtection/>
  <protectedRanges>
    <protectedRange sqref="I48:J48 L48:M48" name="Range27"/>
    <protectedRange sqref="E5 F8" name="Range25"/>
    <protectedRange sqref="E308:M308 L309:M310 I309:J310 F309:G310" name="Range24"/>
    <protectedRange sqref="E289:M289 F290:G290 I290:J290 L290:M290 E292:M292 F293:G293 I293:J293 L293:M293 L295:M296 I295:J296 K295 F295:H295 F296:G296" name="Range22"/>
    <protectedRange sqref="F260:G261 I260:J261 L260:M261 F264:G265 I264:J265 L264:M265 E267:M267 E263:M263 F268:G269 I268:J269 L268:M269 E271:M271 F272:G272 I272:J272 L272:M272" name="Range20"/>
    <protectedRange sqref="E238:M238 L239:M241 I239:J241 F239:G241 E243:M243 L244:M244 I244:J244 F244:G244 E246:M246 L247:M247 I247:J247 F247:G247" name="Range18"/>
    <protectedRange sqref="E215:M215 L216:M217 I216:J217 F216:G217 E219:M219 E221:M221 F222:G222 I222:J222 L222:M222" name="Range16"/>
    <protectedRange sqref="E190:M190 L192:M195 I192:J195 F192:G195 E197:M197 L198:M201 I198:J201 F198:G201" name="Range14"/>
    <protectedRange sqref="E164:M164 L165:M165 I165:J165 F165:G165 E167:M167 L168:M168 I168:J168 F168:G168 E170:M170 E172:M172 F173:G173 I173:J173 L173:M173 E175:M175 F176:G176 I176:J176 L176:M176 F178:M178" name="Range12"/>
    <protectedRange sqref="F140:G145 I140:J145 L140:M145 E147:M147 F148:G148 I148:J148 L148:M148 E150:M150" name="Range10"/>
    <protectedRange sqref="E117:M117 L118:M120 I118:J120 F118:G120 E122:M122 L123:M127 I123:J127 F123:G127" name="Range8"/>
    <protectedRange sqref="E82:M82 F83:G83 I83:J83 L83:M83 E85:M85 F86:G86 I86:J86 L86:M86 E88:M88 F89:G89 I89:J89 L89:M89 E94:M94 F95:G95 I95:J95 L95:M95 E97:M97 E99:M99 F100:G100 I100:J100 L100:M100 F91:G92 I91:J92 L91:M92" name="Range6"/>
    <protectedRange sqref="F49:G49 L49:M49 I49:J49 L60:M60 E62:M62 F63 E51:M51 E53:M53 F54:G54 I54:J54 L54:M54 E56:M56 F57:G57 I57:J57 L57:M57 F59:M59 F60:G60 I60:J60" name="Range4"/>
    <protectedRange sqref="E17:M17 E19:M19 L20:M22 I20:J22 F20:G22 E24:M24 L25:M26 I25:J26 F25:G26 E28:M28 F29:G31 I29:J31 L29:M31" name="Range2"/>
    <protectedRange sqref="E33:M33 L34:M34 I34:J34 F34:G34 E36:M36 L37:M37 I37:J37 F37:G37 E39:M39 L40:M40 I40:J40 F40:G40 E42:M42 L43:M43 I43:J43 F43:G43 E45:M45 E47:M47 F48:G49" name="Range3"/>
    <protectedRange sqref="F63:G63 I63:J63 L63:M63 E65:M65 F66:G66 I66:J66 L66:M66 E68:M68 E70:M70 L71:M73 I71:J73 F71:G73 E75:M75 L76:M76 I76:J76 F76:G76 E78:M78 L79:M80 I79:J80 F79:G80 E82:M82" name="Range5"/>
    <protectedRange sqref="F101:G101 I101:J101 L101:M101 F103:M103 L104:M107 I104:J107 F104:G107 F109:G115 I109:J115 L109:M115" name="Range7"/>
    <protectedRange sqref="E129:M129 L130:M130 I130:J130 F130:G130 E132:M132 L133:M136 I133:J136 F133:G136 E138:M138 L139:M139 I139:J139 F139:G139" name="Range9"/>
    <protectedRange sqref="E152:M152 L153:M153 I153:J153 F153:G153 E155:M155 L156:M156 I156:J156 F156:G156 E158:M158 L159:M159 I159:J159 F159:G159 E161:M161 L162:M162 I162:J162 F162:G162" name="Range11"/>
    <protectedRange sqref="E178:M178 L179:M179 I179:J179 F179:G179 E181:M181 L182:M182 I182:J182 F182:G182 E184:M184 F185:G185 I185:J185 L185:M185 E187:M187 L188:M188 I188:J188 F188:G188" name="Range13"/>
    <protectedRange sqref="E203:M203 M204:M207 L203:L207 I204:J207 F204:G207 E209:M209 L210:M210 I210:J210 F210:G210 E212:M212 L213:M213 I213:J213 F213:G213" name="Range15"/>
    <protectedRange sqref="F224:G231 I224:J231 L224:M231 E233:M233 F234:G236 I234:J236 L234:M236" name="Range17"/>
    <protectedRange sqref="E249:M249 E251:M251 F252:G253 I252:J253 L252:M253 E255:M255 F256:G257 I256:J257 L256:M257 E259:M259" name="Range19"/>
    <protectedRange sqref="E274:M274 F275:G275 I275:J275 L275:M275 E277:M277 F278:G278 I278:J278 L278:M278 E280:M280 E282:M282 L283:M284 I283:J284 F283:G284 E286:M286 L287:M287 I287:J287 F287:G287 E289:M289" name="Range21"/>
    <protectedRange sqref="E298:M298 L299:M299 I299:J299 F299:G299 E301:M301 L302:M302 I302:J302 F302:G302 E304:M304 L305:M305 I305:J305 F305:G305 E306:M306" name="Range23"/>
    <protectedRange sqref="G8 F9:G9" name="Range26"/>
    <protectedRange sqref="F312:G312 L314:M315 I314:J315 F314:G315 L312:M312 I312:J312" name="Range24_2"/>
    <protectedRange sqref="E312" name="Range24_4"/>
  </protectedRanges>
  <mergeCells count="21">
    <mergeCell ref="D11:D13"/>
    <mergeCell ref="A6:M6"/>
    <mergeCell ref="H11:J11"/>
    <mergeCell ref="A8:M8"/>
    <mergeCell ref="A317:K317"/>
    <mergeCell ref="A11:A13"/>
    <mergeCell ref="B11:B13"/>
    <mergeCell ref="F12:G12"/>
    <mergeCell ref="I12:J12"/>
    <mergeCell ref="L12:M12"/>
    <mergeCell ref="C11:C13"/>
    <mergeCell ref="A7:M7"/>
    <mergeCell ref="E11:G11"/>
    <mergeCell ref="A9:M9"/>
    <mergeCell ref="K11:M11"/>
    <mergeCell ref="N11:N12"/>
    <mergeCell ref="J1:M1"/>
    <mergeCell ref="J2:M2"/>
    <mergeCell ref="J3:M3"/>
    <mergeCell ref="J4:M4"/>
    <mergeCell ref="J5:M5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5.00390625" style="46" customWidth="1"/>
    <col min="2" max="2" width="5.7109375" style="49" customWidth="1"/>
    <col min="3" max="3" width="11.140625" style="46" customWidth="1"/>
    <col min="4" max="4" width="10.00390625" style="46" customWidth="1"/>
    <col min="5" max="5" width="10.8515625" style="46" customWidth="1"/>
    <col min="6" max="6" width="11.28125" style="46" customWidth="1"/>
    <col min="7" max="7" width="10.7109375" style="46" customWidth="1"/>
    <col min="8" max="8" width="10.8515625" style="46" customWidth="1"/>
    <col min="9" max="9" width="11.28125" style="46" customWidth="1"/>
    <col min="10" max="10" width="11.140625" style="46" customWidth="1"/>
    <col min="11" max="11" width="9.140625" style="46" customWidth="1"/>
    <col min="12" max="12" width="8.140625" style="46" customWidth="1"/>
    <col min="13" max="16384" width="9.140625" style="46" customWidth="1"/>
  </cols>
  <sheetData>
    <row r="1" spans="1:13" ht="14.25" customHeight="1">
      <c r="A1" s="183"/>
      <c r="B1" s="184"/>
      <c r="C1" s="183"/>
      <c r="D1" s="183"/>
      <c r="E1" s="183"/>
      <c r="F1" s="183"/>
      <c r="G1" s="183"/>
      <c r="H1" s="183"/>
      <c r="I1" s="190" t="s">
        <v>650</v>
      </c>
      <c r="J1" s="190"/>
      <c r="K1" s="190"/>
      <c r="L1" s="190"/>
      <c r="M1" s="183"/>
    </row>
    <row r="2" spans="1:13" ht="13.5">
      <c r="A2" s="183"/>
      <c r="B2" s="184"/>
      <c r="C2" s="183"/>
      <c r="D2" s="183"/>
      <c r="E2" s="183"/>
      <c r="F2" s="183"/>
      <c r="G2" s="183"/>
      <c r="H2" s="183"/>
      <c r="I2" s="190" t="s">
        <v>645</v>
      </c>
      <c r="J2" s="190"/>
      <c r="K2" s="190"/>
      <c r="L2" s="190"/>
      <c r="M2" s="183"/>
    </row>
    <row r="3" spans="1:13" ht="13.5">
      <c r="A3" s="183"/>
      <c r="B3" s="184"/>
      <c r="C3" s="183"/>
      <c r="D3" s="183"/>
      <c r="E3" s="183"/>
      <c r="F3" s="183"/>
      <c r="G3" s="183"/>
      <c r="H3" s="183"/>
      <c r="I3" s="190" t="s">
        <v>646</v>
      </c>
      <c r="J3" s="190"/>
      <c r="K3" s="190"/>
      <c r="L3" s="190"/>
      <c r="M3" s="183"/>
    </row>
    <row r="4" spans="1:13" ht="13.5">
      <c r="A4" s="183"/>
      <c r="B4" s="184"/>
      <c r="C4" s="183"/>
      <c r="D4" s="183"/>
      <c r="E4" s="183"/>
      <c r="F4" s="183"/>
      <c r="G4" s="183"/>
      <c r="H4" s="183"/>
      <c r="I4" s="190" t="s">
        <v>648</v>
      </c>
      <c r="J4" s="190"/>
      <c r="K4" s="190"/>
      <c r="L4" s="190"/>
      <c r="M4" s="183"/>
    </row>
    <row r="5" spans="1:13" ht="13.5">
      <c r="A5" s="183"/>
      <c r="B5" s="184"/>
      <c r="C5" s="183"/>
      <c r="D5" s="183"/>
      <c r="E5" s="183"/>
      <c r="F5" s="183"/>
      <c r="G5" s="183"/>
      <c r="H5" s="183"/>
      <c r="I5" s="190" t="s">
        <v>647</v>
      </c>
      <c r="J5" s="190"/>
      <c r="K5" s="190"/>
      <c r="L5" s="190"/>
      <c r="M5" s="183"/>
    </row>
    <row r="6" spans="1:13" ht="15" customHeight="1">
      <c r="A6" s="227" t="s">
        <v>652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1:13" ht="15" customHeight="1">
      <c r="A7" s="228" t="s">
        <v>653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</row>
    <row r="8" spans="1:13" ht="15" customHeight="1">
      <c r="A8" s="209" t="s">
        <v>450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3" ht="14.25" customHeight="1" thickBot="1">
      <c r="A9" s="205" t="s">
        <v>600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0" spans="1:12" ht="28.5" customHeight="1" thickBot="1">
      <c r="A10" s="229" t="s">
        <v>451</v>
      </c>
      <c r="B10" s="230"/>
      <c r="C10" s="233" t="s">
        <v>191</v>
      </c>
      <c r="D10" s="233"/>
      <c r="E10" s="234"/>
      <c r="F10" s="235" t="s">
        <v>198</v>
      </c>
      <c r="G10" s="233"/>
      <c r="H10" s="234"/>
      <c r="I10" s="235" t="s">
        <v>199</v>
      </c>
      <c r="J10" s="233"/>
      <c r="K10" s="233"/>
      <c r="L10" s="186" t="s">
        <v>602</v>
      </c>
    </row>
    <row r="11" spans="1:12" ht="48" customHeight="1" thickBot="1">
      <c r="A11" s="231"/>
      <c r="B11" s="232"/>
      <c r="C11" s="236" t="s">
        <v>192</v>
      </c>
      <c r="D11" s="146" t="s">
        <v>193</v>
      </c>
      <c r="E11" s="146"/>
      <c r="F11" s="238" t="s">
        <v>196</v>
      </c>
      <c r="G11" s="146" t="s">
        <v>193</v>
      </c>
      <c r="H11" s="147"/>
      <c r="I11" s="240" t="s">
        <v>197</v>
      </c>
      <c r="J11" s="146" t="s">
        <v>193</v>
      </c>
      <c r="K11" s="146"/>
      <c r="L11" s="225" t="s">
        <v>651</v>
      </c>
    </row>
    <row r="12" spans="1:12" ht="26.25" thickBot="1">
      <c r="A12" s="148" t="s">
        <v>452</v>
      </c>
      <c r="B12" s="149" t="s">
        <v>143</v>
      </c>
      <c r="C12" s="237"/>
      <c r="D12" s="150" t="s">
        <v>194</v>
      </c>
      <c r="E12" s="151" t="s">
        <v>195</v>
      </c>
      <c r="F12" s="239"/>
      <c r="G12" s="150" t="s">
        <v>194</v>
      </c>
      <c r="H12" s="152" t="s">
        <v>195</v>
      </c>
      <c r="I12" s="241"/>
      <c r="J12" s="150" t="s">
        <v>194</v>
      </c>
      <c r="K12" s="151" t="s">
        <v>195</v>
      </c>
      <c r="L12" s="226"/>
    </row>
    <row r="13" spans="1:12" ht="14.25" thickBot="1">
      <c r="A13" s="47">
        <v>1</v>
      </c>
      <c r="B13" s="47">
        <v>2</v>
      </c>
      <c r="C13" s="47" t="s">
        <v>144</v>
      </c>
      <c r="D13" s="153">
        <v>4</v>
      </c>
      <c r="E13" s="153">
        <v>5</v>
      </c>
      <c r="F13" s="154">
        <v>6</v>
      </c>
      <c r="G13" s="155">
        <v>7</v>
      </c>
      <c r="H13" s="155">
        <v>8</v>
      </c>
      <c r="I13" s="156">
        <v>9</v>
      </c>
      <c r="J13" s="153">
        <v>10</v>
      </c>
      <c r="K13" s="153">
        <v>11</v>
      </c>
      <c r="L13" s="151">
        <v>12</v>
      </c>
    </row>
    <row r="14" spans="1:12" ht="36.75" customHeight="1">
      <c r="A14" s="157" t="s">
        <v>603</v>
      </c>
      <c r="B14" s="158"/>
      <c r="C14" s="159">
        <v>6998874.9274</v>
      </c>
      <c r="D14" s="159">
        <v>5077736.3</v>
      </c>
      <c r="E14" s="159">
        <v>1921138.6273999996</v>
      </c>
      <c r="F14" s="159">
        <v>6998874.9274</v>
      </c>
      <c r="G14" s="159">
        <v>5077736.3</v>
      </c>
      <c r="H14" s="159">
        <v>2916138.6274000006</v>
      </c>
      <c r="I14" s="159">
        <v>1195528.972</v>
      </c>
      <c r="J14" s="159">
        <v>803884.8803000001</v>
      </c>
      <c r="K14" s="175">
        <v>641644.0917</v>
      </c>
      <c r="L14" s="187">
        <f>I14*100/F14</f>
        <v>17.081730769607066</v>
      </c>
    </row>
    <row r="15" spans="1:12" ht="13.5">
      <c r="A15" s="160" t="s">
        <v>453</v>
      </c>
      <c r="B15" s="161"/>
      <c r="C15" s="109"/>
      <c r="D15" s="109"/>
      <c r="E15" s="109"/>
      <c r="F15" s="109"/>
      <c r="G15" s="109"/>
      <c r="H15" s="109"/>
      <c r="I15" s="109"/>
      <c r="J15" s="109"/>
      <c r="K15" s="110"/>
      <c r="L15" s="177"/>
    </row>
    <row r="16" spans="1:12" ht="39.75" customHeight="1">
      <c r="A16" s="162" t="s">
        <v>604</v>
      </c>
      <c r="B16" s="163" t="s">
        <v>111</v>
      </c>
      <c r="C16" s="109">
        <v>5077736.3</v>
      </c>
      <c r="D16" s="109">
        <v>5077736.3</v>
      </c>
      <c r="E16" s="109">
        <v>0</v>
      </c>
      <c r="F16" s="109">
        <v>4082736.3</v>
      </c>
      <c r="G16" s="109">
        <v>5077736.3</v>
      </c>
      <c r="H16" s="109">
        <v>0</v>
      </c>
      <c r="I16" s="109">
        <v>553884.8803</v>
      </c>
      <c r="J16" s="109">
        <v>803884.8803000001</v>
      </c>
      <c r="K16" s="110">
        <v>0</v>
      </c>
      <c r="L16" s="177">
        <f aca="true" t="shared" si="0" ref="L16:L70">I16*100/F16</f>
        <v>13.566511270884675</v>
      </c>
    </row>
    <row r="17" spans="1:12" ht="13.5">
      <c r="A17" s="160" t="s">
        <v>453</v>
      </c>
      <c r="B17" s="161"/>
      <c r="C17" s="106"/>
      <c r="D17" s="106"/>
      <c r="E17" s="106"/>
      <c r="F17" s="106"/>
      <c r="G17" s="106"/>
      <c r="H17" s="106"/>
      <c r="I17" s="106"/>
      <c r="J17" s="106"/>
      <c r="K17" s="176"/>
      <c r="L17" s="177"/>
    </row>
    <row r="18" spans="1:12" ht="30.75" customHeight="1">
      <c r="A18" s="101" t="s">
        <v>605</v>
      </c>
      <c r="B18" s="164" t="s">
        <v>111</v>
      </c>
      <c r="C18" s="106">
        <f>SUM(C20,C25)</f>
        <v>1005853.5</v>
      </c>
      <c r="D18" s="106">
        <f>SUM(D20,D25)</f>
        <v>1005853.5</v>
      </c>
      <c r="E18" s="106" t="s">
        <v>116</v>
      </c>
      <c r="F18" s="106">
        <f>SUM(F20,F25)</f>
        <v>1005853.5</v>
      </c>
      <c r="G18" s="106">
        <f>SUM(G20,G25)</f>
        <v>1005853.5</v>
      </c>
      <c r="H18" s="106" t="s">
        <v>116</v>
      </c>
      <c r="I18" s="106">
        <f>SUM(I20,I25)</f>
        <v>154281.518</v>
      </c>
      <c r="J18" s="106">
        <f>SUM(J20,J25)</f>
        <v>154281.518</v>
      </c>
      <c r="K18" s="176" t="s">
        <v>116</v>
      </c>
      <c r="L18" s="177">
        <f t="shared" si="0"/>
        <v>15.338368659054227</v>
      </c>
    </row>
    <row r="19" spans="1:12" ht="13.5">
      <c r="A19" s="160" t="s">
        <v>453</v>
      </c>
      <c r="B19" s="161"/>
      <c r="C19" s="106"/>
      <c r="D19" s="106"/>
      <c r="E19" s="106"/>
      <c r="F19" s="106"/>
      <c r="G19" s="106"/>
      <c r="H19" s="106"/>
      <c r="I19" s="106"/>
      <c r="J19" s="106"/>
      <c r="K19" s="176"/>
      <c r="L19" s="177"/>
    </row>
    <row r="20" spans="1:12" ht="47.25" customHeight="1">
      <c r="A20" s="165" t="s">
        <v>606</v>
      </c>
      <c r="B20" s="164" t="s">
        <v>111</v>
      </c>
      <c r="C20" s="106">
        <f>SUM(C22:C24)</f>
        <v>1005853.5</v>
      </c>
      <c r="D20" s="106">
        <f>SUM(D22:D24)</f>
        <v>1005853.5</v>
      </c>
      <c r="E20" s="109" t="s">
        <v>115</v>
      </c>
      <c r="F20" s="106">
        <f>SUM(F22:F24)</f>
        <v>1005853.5</v>
      </c>
      <c r="G20" s="106">
        <f>SUM(G22:G24)</f>
        <v>1005853.5</v>
      </c>
      <c r="H20" s="109" t="s">
        <v>115</v>
      </c>
      <c r="I20" s="106">
        <f>SUM(I22:I24)</f>
        <v>154281.518</v>
      </c>
      <c r="J20" s="106">
        <f>SUM(J22:J24)</f>
        <v>154281.518</v>
      </c>
      <c r="K20" s="110" t="s">
        <v>115</v>
      </c>
      <c r="L20" s="177">
        <f t="shared" si="0"/>
        <v>15.338368659054227</v>
      </c>
    </row>
    <row r="21" spans="1:12" ht="13.5">
      <c r="A21" s="166" t="s">
        <v>287</v>
      </c>
      <c r="B21" s="164"/>
      <c r="C21" s="106"/>
      <c r="D21" s="106"/>
      <c r="E21" s="109"/>
      <c r="F21" s="106"/>
      <c r="G21" s="106"/>
      <c r="H21" s="109"/>
      <c r="I21" s="106"/>
      <c r="J21" s="106"/>
      <c r="K21" s="110"/>
      <c r="L21" s="177"/>
    </row>
    <row r="22" spans="1:12" ht="28.5" customHeight="1">
      <c r="A22" s="167" t="s">
        <v>454</v>
      </c>
      <c r="B22" s="164" t="s">
        <v>21</v>
      </c>
      <c r="C22" s="106">
        <f>SUM(D22:E22)</f>
        <v>939024</v>
      </c>
      <c r="D22" s="106">
        <v>939024</v>
      </c>
      <c r="E22" s="109" t="s">
        <v>115</v>
      </c>
      <c r="F22" s="106">
        <f>SUM(G22:H22)</f>
        <v>939024</v>
      </c>
      <c r="G22" s="106">
        <v>939024</v>
      </c>
      <c r="H22" s="109" t="s">
        <v>115</v>
      </c>
      <c r="I22" s="106">
        <f>SUM(J22:K22)</f>
        <v>153737.567</v>
      </c>
      <c r="J22" s="106">
        <v>153737.567</v>
      </c>
      <c r="K22" s="110" t="s">
        <v>115</v>
      </c>
      <c r="L22" s="177">
        <f t="shared" si="0"/>
        <v>16.372059393583125</v>
      </c>
    </row>
    <row r="23" spans="1:12" ht="27" customHeight="1">
      <c r="A23" s="167" t="s">
        <v>455</v>
      </c>
      <c r="B23" s="164" t="s">
        <v>22</v>
      </c>
      <c r="C23" s="106">
        <f>SUM(D23:E23)</f>
        <v>66829.5</v>
      </c>
      <c r="D23" s="106">
        <v>66829.5</v>
      </c>
      <c r="E23" s="109" t="s">
        <v>115</v>
      </c>
      <c r="F23" s="106">
        <f>SUM(G23:H23)</f>
        <v>66829.5</v>
      </c>
      <c r="G23" s="106">
        <v>66829.5</v>
      </c>
      <c r="H23" s="109" t="s">
        <v>115</v>
      </c>
      <c r="I23" s="106">
        <f>SUM(J23:K23)</f>
        <v>543.951</v>
      </c>
      <c r="J23" s="106">
        <v>543.951</v>
      </c>
      <c r="K23" s="110" t="s">
        <v>115</v>
      </c>
      <c r="L23" s="177">
        <f t="shared" si="0"/>
        <v>0.813938455322874</v>
      </c>
    </row>
    <row r="24" spans="1:12" ht="13.5">
      <c r="A24" s="167" t="s">
        <v>456</v>
      </c>
      <c r="B24" s="164" t="s">
        <v>20</v>
      </c>
      <c r="C24" s="106">
        <f>SUM(D24:E24)</f>
        <v>0</v>
      </c>
      <c r="D24" s="106">
        <v>0</v>
      </c>
      <c r="E24" s="109" t="s">
        <v>115</v>
      </c>
      <c r="F24" s="106">
        <f>SUM(G24:H24)</f>
        <v>0</v>
      </c>
      <c r="G24" s="106">
        <v>0</v>
      </c>
      <c r="H24" s="109" t="s">
        <v>115</v>
      </c>
      <c r="I24" s="106">
        <f>SUM(J24:K24)</f>
        <v>0</v>
      </c>
      <c r="J24" s="106">
        <v>0</v>
      </c>
      <c r="K24" s="110" t="s">
        <v>115</v>
      </c>
      <c r="L24" s="177"/>
    </row>
    <row r="25" spans="1:12" ht="30.75" customHeight="1">
      <c r="A25" s="168" t="s">
        <v>607</v>
      </c>
      <c r="B25" s="164" t="s">
        <v>111</v>
      </c>
      <c r="C25" s="106">
        <f>SUM(C27)</f>
        <v>0</v>
      </c>
      <c r="D25" s="106">
        <f>SUM(D27)</f>
        <v>0</v>
      </c>
      <c r="E25" s="109" t="s">
        <v>115</v>
      </c>
      <c r="F25" s="106">
        <f>SUM(F27)</f>
        <v>0</v>
      </c>
      <c r="G25" s="106">
        <f>SUM(G27)</f>
        <v>0</v>
      </c>
      <c r="H25" s="109" t="s">
        <v>115</v>
      </c>
      <c r="I25" s="106">
        <f>SUM(I27)</f>
        <v>0</v>
      </c>
      <c r="J25" s="106">
        <f>SUM(J27)</f>
        <v>0</v>
      </c>
      <c r="K25" s="110" t="s">
        <v>115</v>
      </c>
      <c r="L25" s="177"/>
    </row>
    <row r="26" spans="1:12" ht="13.5">
      <c r="A26" s="166" t="s">
        <v>287</v>
      </c>
      <c r="B26" s="164"/>
      <c r="C26" s="106"/>
      <c r="D26" s="106"/>
      <c r="E26" s="109"/>
      <c r="F26" s="106"/>
      <c r="G26" s="106"/>
      <c r="H26" s="109"/>
      <c r="I26" s="106"/>
      <c r="J26" s="106"/>
      <c r="K26" s="110"/>
      <c r="L26" s="177"/>
    </row>
    <row r="27" spans="1:12" ht="22.5" customHeight="1">
      <c r="A27" s="167" t="s">
        <v>457</v>
      </c>
      <c r="B27" s="164" t="s">
        <v>23</v>
      </c>
      <c r="C27" s="106">
        <f>SUM(D27:E27)</f>
        <v>0</v>
      </c>
      <c r="D27" s="106">
        <v>0</v>
      </c>
      <c r="E27" s="109" t="s">
        <v>115</v>
      </c>
      <c r="F27" s="106">
        <f>SUM(G27:H27)</f>
        <v>0</v>
      </c>
      <c r="G27" s="106">
        <v>0</v>
      </c>
      <c r="H27" s="109" t="s">
        <v>115</v>
      </c>
      <c r="I27" s="106">
        <f>SUM(J27:K27)</f>
        <v>0</v>
      </c>
      <c r="J27" s="106">
        <v>0</v>
      </c>
      <c r="K27" s="110" t="s">
        <v>115</v>
      </c>
      <c r="L27" s="177"/>
    </row>
    <row r="28" spans="1:12" ht="53.25" customHeight="1">
      <c r="A28" s="169" t="s">
        <v>608</v>
      </c>
      <c r="B28" s="164" t="s">
        <v>111</v>
      </c>
      <c r="C28" s="106">
        <f>SUM(C30,C39,C44,C54,C57,C61)</f>
        <v>673907</v>
      </c>
      <c r="D28" s="106">
        <f>SUM(D30,D39,D44,D54,D57,D61)</f>
        <v>673907</v>
      </c>
      <c r="E28" s="109" t="s">
        <v>115</v>
      </c>
      <c r="F28" s="106">
        <f>SUM(F30,F39,F44,F54,F57,F61)</f>
        <v>673907</v>
      </c>
      <c r="G28" s="106">
        <f>SUM(G30,G39,G44,G54,G57,G61)</f>
        <v>673907</v>
      </c>
      <c r="H28" s="109" t="s">
        <v>115</v>
      </c>
      <c r="I28" s="106">
        <f>SUM(I30,I39,I44,I54,I57,I61)</f>
        <v>68461.07329999999</v>
      </c>
      <c r="J28" s="106">
        <f>SUM(J30,J39,J44,J54,J57,J61)</f>
        <v>68461.07329999999</v>
      </c>
      <c r="K28" s="110" t="s">
        <v>115</v>
      </c>
      <c r="L28" s="177">
        <f t="shared" si="0"/>
        <v>10.158831010807129</v>
      </c>
    </row>
    <row r="29" spans="1:12" ht="13.5">
      <c r="A29" s="160" t="s">
        <v>453</v>
      </c>
      <c r="B29" s="161"/>
      <c r="C29" s="106"/>
      <c r="D29" s="106"/>
      <c r="E29" s="106"/>
      <c r="F29" s="106"/>
      <c r="G29" s="106"/>
      <c r="H29" s="106"/>
      <c r="I29" s="106"/>
      <c r="J29" s="106"/>
      <c r="K29" s="176"/>
      <c r="L29" s="177"/>
    </row>
    <row r="30" spans="1:12" ht="40.5" customHeight="1">
      <c r="A30" s="168" t="s">
        <v>609</v>
      </c>
      <c r="B30" s="164" t="s">
        <v>111</v>
      </c>
      <c r="C30" s="106">
        <f>SUM(C32:C38)</f>
        <v>224807</v>
      </c>
      <c r="D30" s="106">
        <f>SUM(D32:D38)</f>
        <v>224807</v>
      </c>
      <c r="E30" s="109" t="s">
        <v>115</v>
      </c>
      <c r="F30" s="106">
        <f>SUM(F32:F38)</f>
        <v>224807</v>
      </c>
      <c r="G30" s="106">
        <f>SUM(G32:G38)</f>
        <v>224807</v>
      </c>
      <c r="H30" s="109" t="s">
        <v>115</v>
      </c>
      <c r="I30" s="106">
        <f>SUM(I32:I38)</f>
        <v>63638.9393</v>
      </c>
      <c r="J30" s="106">
        <f>SUM(J32:J38)</f>
        <v>63638.9393</v>
      </c>
      <c r="K30" s="110" t="s">
        <v>115</v>
      </c>
      <c r="L30" s="177">
        <f t="shared" si="0"/>
        <v>28.308255214472858</v>
      </c>
    </row>
    <row r="31" spans="1:12" ht="13.5">
      <c r="A31" s="166" t="s">
        <v>287</v>
      </c>
      <c r="B31" s="164"/>
      <c r="C31" s="106"/>
      <c r="D31" s="106"/>
      <c r="E31" s="109"/>
      <c r="F31" s="106"/>
      <c r="G31" s="106"/>
      <c r="H31" s="109"/>
      <c r="I31" s="106"/>
      <c r="J31" s="106"/>
      <c r="K31" s="110"/>
      <c r="L31" s="177"/>
    </row>
    <row r="32" spans="1:12" ht="24.75" customHeight="1">
      <c r="A32" s="167" t="s">
        <v>458</v>
      </c>
      <c r="B32" s="164" t="s">
        <v>24</v>
      </c>
      <c r="C32" s="106">
        <f aca="true" t="shared" si="1" ref="C32:C38">SUM(D32:E32)</f>
        <v>500</v>
      </c>
      <c r="D32" s="106">
        <v>500</v>
      </c>
      <c r="E32" s="109" t="s">
        <v>115</v>
      </c>
      <c r="F32" s="106">
        <f aca="true" t="shared" si="2" ref="F32:F38">SUM(G32:H32)</f>
        <v>500</v>
      </c>
      <c r="G32" s="106">
        <v>500</v>
      </c>
      <c r="H32" s="109" t="s">
        <v>115</v>
      </c>
      <c r="I32" s="106">
        <f aca="true" t="shared" si="3" ref="I32:I38">SUM(J32:K32)</f>
        <v>0</v>
      </c>
      <c r="J32" s="106">
        <v>0</v>
      </c>
      <c r="K32" s="110" t="s">
        <v>115</v>
      </c>
      <c r="L32" s="177">
        <f t="shared" si="0"/>
        <v>0</v>
      </c>
    </row>
    <row r="33" spans="1:12" ht="18" customHeight="1">
      <c r="A33" s="167" t="s">
        <v>459</v>
      </c>
      <c r="B33" s="164" t="s">
        <v>25</v>
      </c>
      <c r="C33" s="106">
        <f t="shared" si="1"/>
        <v>134687</v>
      </c>
      <c r="D33" s="106">
        <v>134687</v>
      </c>
      <c r="E33" s="109" t="s">
        <v>115</v>
      </c>
      <c r="F33" s="106">
        <f t="shared" si="2"/>
        <v>134687</v>
      </c>
      <c r="G33" s="106">
        <v>134687</v>
      </c>
      <c r="H33" s="109" t="s">
        <v>115</v>
      </c>
      <c r="I33" s="106">
        <f t="shared" si="3"/>
        <v>54457.223</v>
      </c>
      <c r="J33" s="106">
        <v>54457.223</v>
      </c>
      <c r="K33" s="110" t="s">
        <v>115</v>
      </c>
      <c r="L33" s="177">
        <f t="shared" si="0"/>
        <v>40.43242703453191</v>
      </c>
    </row>
    <row r="34" spans="1:12" ht="21" customHeight="1">
      <c r="A34" s="167" t="s">
        <v>460</v>
      </c>
      <c r="B34" s="164" t="s">
        <v>26</v>
      </c>
      <c r="C34" s="106">
        <f t="shared" si="1"/>
        <v>59000</v>
      </c>
      <c r="D34" s="106">
        <v>59000</v>
      </c>
      <c r="E34" s="109" t="s">
        <v>115</v>
      </c>
      <c r="F34" s="106">
        <f t="shared" si="2"/>
        <v>59000</v>
      </c>
      <c r="G34" s="106">
        <v>59000</v>
      </c>
      <c r="H34" s="109" t="s">
        <v>115</v>
      </c>
      <c r="I34" s="106">
        <f t="shared" si="3"/>
        <v>5659.9869</v>
      </c>
      <c r="J34" s="106">
        <v>5659.9869</v>
      </c>
      <c r="K34" s="110" t="s">
        <v>115</v>
      </c>
      <c r="L34" s="177">
        <f t="shared" si="0"/>
        <v>9.59319813559322</v>
      </c>
    </row>
    <row r="35" spans="1:12" ht="20.25" customHeight="1">
      <c r="A35" s="167" t="s">
        <v>461</v>
      </c>
      <c r="B35" s="164" t="s">
        <v>27</v>
      </c>
      <c r="C35" s="106">
        <f t="shared" si="1"/>
        <v>8620</v>
      </c>
      <c r="D35" s="106">
        <v>8620</v>
      </c>
      <c r="E35" s="109" t="s">
        <v>115</v>
      </c>
      <c r="F35" s="106">
        <f t="shared" si="2"/>
        <v>8620</v>
      </c>
      <c r="G35" s="106">
        <v>8620</v>
      </c>
      <c r="H35" s="109" t="s">
        <v>115</v>
      </c>
      <c r="I35" s="106">
        <f t="shared" si="3"/>
        <v>1532.7294</v>
      </c>
      <c r="J35" s="106">
        <v>1532.7294</v>
      </c>
      <c r="K35" s="110" t="s">
        <v>115</v>
      </c>
      <c r="L35" s="177">
        <f t="shared" si="0"/>
        <v>17.781083526682135</v>
      </c>
    </row>
    <row r="36" spans="1:12" ht="20.25" customHeight="1">
      <c r="A36" s="167" t="s">
        <v>462</v>
      </c>
      <c r="B36" s="164" t="s">
        <v>28</v>
      </c>
      <c r="C36" s="106">
        <f t="shared" si="1"/>
        <v>2500</v>
      </c>
      <c r="D36" s="106">
        <v>2500</v>
      </c>
      <c r="E36" s="109" t="s">
        <v>115</v>
      </c>
      <c r="F36" s="106">
        <f t="shared" si="2"/>
        <v>2500</v>
      </c>
      <c r="G36" s="106">
        <v>2500</v>
      </c>
      <c r="H36" s="109" t="s">
        <v>115</v>
      </c>
      <c r="I36" s="106">
        <f t="shared" si="3"/>
        <v>1468</v>
      </c>
      <c r="J36" s="106">
        <v>1468</v>
      </c>
      <c r="K36" s="110" t="s">
        <v>115</v>
      </c>
      <c r="L36" s="177">
        <f t="shared" si="0"/>
        <v>58.72</v>
      </c>
    </row>
    <row r="37" spans="1:12" ht="24.75" customHeight="1">
      <c r="A37" s="167" t="s">
        <v>560</v>
      </c>
      <c r="B37" s="164" t="s">
        <v>29</v>
      </c>
      <c r="C37" s="106">
        <f t="shared" si="1"/>
        <v>19500</v>
      </c>
      <c r="D37" s="106">
        <v>19500</v>
      </c>
      <c r="E37" s="109" t="s">
        <v>115</v>
      </c>
      <c r="F37" s="106">
        <f t="shared" si="2"/>
        <v>19500</v>
      </c>
      <c r="G37" s="106">
        <v>19500</v>
      </c>
      <c r="H37" s="109" t="s">
        <v>115</v>
      </c>
      <c r="I37" s="106">
        <f t="shared" si="3"/>
        <v>521</v>
      </c>
      <c r="J37" s="106">
        <v>521</v>
      </c>
      <c r="K37" s="110" t="s">
        <v>115</v>
      </c>
      <c r="L37" s="177">
        <f t="shared" si="0"/>
        <v>2.6717948717948716</v>
      </c>
    </row>
    <row r="38" spans="1:12" ht="25.5" customHeight="1">
      <c r="A38" s="167" t="s">
        <v>463</v>
      </c>
      <c r="B38" s="164" t="s">
        <v>30</v>
      </c>
      <c r="C38" s="106">
        <f t="shared" si="1"/>
        <v>0</v>
      </c>
      <c r="D38" s="106">
        <v>0</v>
      </c>
      <c r="E38" s="109" t="s">
        <v>115</v>
      </c>
      <c r="F38" s="106">
        <f t="shared" si="2"/>
        <v>0</v>
      </c>
      <c r="G38" s="106">
        <v>0</v>
      </c>
      <c r="H38" s="109" t="s">
        <v>115</v>
      </c>
      <c r="I38" s="106">
        <f t="shared" si="3"/>
        <v>0</v>
      </c>
      <c r="J38" s="106">
        <v>0</v>
      </c>
      <c r="K38" s="110" t="s">
        <v>115</v>
      </c>
      <c r="L38" s="177"/>
    </row>
    <row r="39" spans="1:12" ht="27.75" customHeight="1">
      <c r="A39" s="168" t="s">
        <v>535</v>
      </c>
      <c r="B39" s="164" t="s">
        <v>111</v>
      </c>
      <c r="C39" s="106">
        <f>SUM(C41:C43)</f>
        <v>6000</v>
      </c>
      <c r="D39" s="106">
        <f>SUM(D41:D43)</f>
        <v>6000</v>
      </c>
      <c r="E39" s="109" t="s">
        <v>115</v>
      </c>
      <c r="F39" s="106">
        <f>SUM(F41:F43)</f>
        <v>6000</v>
      </c>
      <c r="G39" s="106">
        <f>SUM(G41:G43)</f>
        <v>6000</v>
      </c>
      <c r="H39" s="109" t="s">
        <v>115</v>
      </c>
      <c r="I39" s="106">
        <f>SUM(I41:I43)</f>
        <v>486.234</v>
      </c>
      <c r="J39" s="106">
        <f>SUM(J41:J43)</f>
        <v>486.234</v>
      </c>
      <c r="K39" s="110" t="s">
        <v>115</v>
      </c>
      <c r="L39" s="177">
        <f t="shared" si="0"/>
        <v>8.1039</v>
      </c>
    </row>
    <row r="40" spans="1:12" ht="13.5">
      <c r="A40" s="166" t="s">
        <v>287</v>
      </c>
      <c r="B40" s="164"/>
      <c r="C40" s="106"/>
      <c r="D40" s="106"/>
      <c r="E40" s="109"/>
      <c r="F40" s="106"/>
      <c r="G40" s="106"/>
      <c r="H40" s="109"/>
      <c r="I40" s="106"/>
      <c r="J40" s="106"/>
      <c r="K40" s="110"/>
      <c r="L40" s="177"/>
    </row>
    <row r="41" spans="1:12" ht="21" customHeight="1">
      <c r="A41" s="167" t="s">
        <v>464</v>
      </c>
      <c r="B41" s="170">
        <v>4221</v>
      </c>
      <c r="C41" s="106">
        <f>SUM(D41:E41)</f>
        <v>0</v>
      </c>
      <c r="D41" s="106">
        <v>0</v>
      </c>
      <c r="E41" s="109" t="s">
        <v>115</v>
      </c>
      <c r="F41" s="106">
        <f>SUM(G41:H41)</f>
        <v>0</v>
      </c>
      <c r="G41" s="106">
        <v>0</v>
      </c>
      <c r="H41" s="109" t="s">
        <v>115</v>
      </c>
      <c r="I41" s="106">
        <f>SUM(J41:K41)</f>
        <v>0</v>
      </c>
      <c r="J41" s="106">
        <v>0</v>
      </c>
      <c r="K41" s="110" t="s">
        <v>115</v>
      </c>
      <c r="L41" s="177"/>
    </row>
    <row r="42" spans="1:12" ht="34.5" customHeight="1">
      <c r="A42" s="167" t="s">
        <v>561</v>
      </c>
      <c r="B42" s="164" t="s">
        <v>76</v>
      </c>
      <c r="C42" s="106">
        <f>SUM(D42:E42)</f>
        <v>6000</v>
      </c>
      <c r="D42" s="106">
        <v>6000</v>
      </c>
      <c r="E42" s="109" t="s">
        <v>115</v>
      </c>
      <c r="F42" s="106">
        <f>SUM(G42:H42)</f>
        <v>6000</v>
      </c>
      <c r="G42" s="106">
        <v>6000</v>
      </c>
      <c r="H42" s="109" t="s">
        <v>115</v>
      </c>
      <c r="I42" s="106">
        <f>SUM(J42:K42)</f>
        <v>486.234</v>
      </c>
      <c r="J42" s="106">
        <v>486.234</v>
      </c>
      <c r="K42" s="110" t="s">
        <v>115</v>
      </c>
      <c r="L42" s="177">
        <f t="shared" si="0"/>
        <v>8.1039</v>
      </c>
    </row>
    <row r="43" spans="1:12" ht="19.5" customHeight="1">
      <c r="A43" s="167" t="s">
        <v>465</v>
      </c>
      <c r="B43" s="164" t="s">
        <v>77</v>
      </c>
      <c r="C43" s="106">
        <f>SUM(D43:E43)</f>
        <v>0</v>
      </c>
      <c r="D43" s="106">
        <v>0</v>
      </c>
      <c r="E43" s="109" t="s">
        <v>115</v>
      </c>
      <c r="F43" s="106">
        <f>SUM(G43:H43)</f>
        <v>0</v>
      </c>
      <c r="G43" s="106">
        <v>0</v>
      </c>
      <c r="H43" s="109" t="s">
        <v>115</v>
      </c>
      <c r="I43" s="106">
        <f>SUM(J43:K43)</f>
        <v>0</v>
      </c>
      <c r="J43" s="106">
        <v>0</v>
      </c>
      <c r="K43" s="110" t="s">
        <v>115</v>
      </c>
      <c r="L43" s="177"/>
    </row>
    <row r="44" spans="1:12" ht="55.5" customHeight="1">
      <c r="A44" s="168" t="s">
        <v>610</v>
      </c>
      <c r="B44" s="164" t="s">
        <v>111</v>
      </c>
      <c r="C44" s="106">
        <f>SUM(C46:C53)</f>
        <v>92500</v>
      </c>
      <c r="D44" s="106">
        <f>SUM(D46:D53)</f>
        <v>92500</v>
      </c>
      <c r="E44" s="109" t="s">
        <v>115</v>
      </c>
      <c r="F44" s="106">
        <f>SUM(F46:F53)</f>
        <v>92500</v>
      </c>
      <c r="G44" s="106">
        <f>SUM(G46:G53)</f>
        <v>92500</v>
      </c>
      <c r="H44" s="109" t="s">
        <v>115</v>
      </c>
      <c r="I44" s="106">
        <f>SUM(I46:I53)</f>
        <v>3184.3999999999996</v>
      </c>
      <c r="J44" s="106">
        <f>SUM(J46:J53)</f>
        <v>3184.3999999999996</v>
      </c>
      <c r="K44" s="110" t="s">
        <v>115</v>
      </c>
      <c r="L44" s="177">
        <f t="shared" si="0"/>
        <v>3.442594594594594</v>
      </c>
    </row>
    <row r="45" spans="1:12" ht="13.5">
      <c r="A45" s="166" t="s">
        <v>287</v>
      </c>
      <c r="B45" s="164"/>
      <c r="C45" s="106"/>
      <c r="D45" s="106"/>
      <c r="E45" s="109"/>
      <c r="F45" s="106"/>
      <c r="G45" s="106"/>
      <c r="H45" s="109"/>
      <c r="I45" s="106"/>
      <c r="J45" s="106"/>
      <c r="K45" s="110"/>
      <c r="L45" s="177"/>
    </row>
    <row r="46" spans="1:12" ht="19.5" customHeight="1">
      <c r="A46" s="167" t="s">
        <v>466</v>
      </c>
      <c r="B46" s="164" t="s">
        <v>78</v>
      </c>
      <c r="C46" s="106">
        <f>SUM(D46:E46)</f>
        <v>0</v>
      </c>
      <c r="D46" s="106">
        <v>0</v>
      </c>
      <c r="E46" s="109" t="s">
        <v>115</v>
      </c>
      <c r="F46" s="106">
        <f aca="true" t="shared" si="4" ref="F46:F53">SUM(G46:H46)</f>
        <v>0</v>
      </c>
      <c r="G46" s="106">
        <v>0</v>
      </c>
      <c r="H46" s="109" t="s">
        <v>115</v>
      </c>
      <c r="I46" s="106">
        <f aca="true" t="shared" si="5" ref="I46:I53">SUM(J46:K46)</f>
        <v>0</v>
      </c>
      <c r="J46" s="106">
        <v>0</v>
      </c>
      <c r="K46" s="110" t="s">
        <v>115</v>
      </c>
      <c r="L46" s="177"/>
    </row>
    <row r="47" spans="1:12" ht="21.75" customHeight="1">
      <c r="A47" s="167" t="s">
        <v>467</v>
      </c>
      <c r="B47" s="164" t="s">
        <v>79</v>
      </c>
      <c r="C47" s="106">
        <f aca="true" t="shared" si="6" ref="C47:C53">SUM(D47:E47)</f>
        <v>4500</v>
      </c>
      <c r="D47" s="106">
        <v>4500</v>
      </c>
      <c r="E47" s="109" t="s">
        <v>115</v>
      </c>
      <c r="F47" s="106">
        <f t="shared" si="4"/>
        <v>4500</v>
      </c>
      <c r="G47" s="106">
        <v>4500</v>
      </c>
      <c r="H47" s="109" t="s">
        <v>115</v>
      </c>
      <c r="I47" s="106">
        <f t="shared" si="5"/>
        <v>2050</v>
      </c>
      <c r="J47" s="106">
        <v>2050</v>
      </c>
      <c r="K47" s="110" t="s">
        <v>115</v>
      </c>
      <c r="L47" s="177">
        <f t="shared" si="0"/>
        <v>45.55555555555556</v>
      </c>
    </row>
    <row r="48" spans="1:12" ht="31.5" customHeight="1">
      <c r="A48" s="167" t="s">
        <v>562</v>
      </c>
      <c r="B48" s="164" t="s">
        <v>80</v>
      </c>
      <c r="C48" s="106">
        <f t="shared" si="6"/>
        <v>3000</v>
      </c>
      <c r="D48" s="106">
        <v>3000</v>
      </c>
      <c r="E48" s="109" t="s">
        <v>115</v>
      </c>
      <c r="F48" s="106">
        <f t="shared" si="4"/>
        <v>3000</v>
      </c>
      <c r="G48" s="106">
        <v>3000</v>
      </c>
      <c r="H48" s="109" t="s">
        <v>115</v>
      </c>
      <c r="I48" s="106">
        <f t="shared" si="5"/>
        <v>0</v>
      </c>
      <c r="J48" s="106">
        <v>0</v>
      </c>
      <c r="K48" s="110" t="s">
        <v>115</v>
      </c>
      <c r="L48" s="177">
        <f t="shared" si="0"/>
        <v>0</v>
      </c>
    </row>
    <row r="49" spans="1:12" ht="13.5">
      <c r="A49" s="167" t="s">
        <v>468</v>
      </c>
      <c r="B49" s="164" t="s">
        <v>81</v>
      </c>
      <c r="C49" s="106">
        <f t="shared" si="6"/>
        <v>3000</v>
      </c>
      <c r="D49" s="106">
        <v>3000</v>
      </c>
      <c r="E49" s="109" t="s">
        <v>115</v>
      </c>
      <c r="F49" s="106">
        <f t="shared" si="4"/>
        <v>3000</v>
      </c>
      <c r="G49" s="106">
        <v>3000</v>
      </c>
      <c r="H49" s="109" t="s">
        <v>115</v>
      </c>
      <c r="I49" s="106">
        <f t="shared" si="5"/>
        <v>50.1</v>
      </c>
      <c r="J49" s="106">
        <v>50.1</v>
      </c>
      <c r="K49" s="110" t="s">
        <v>115</v>
      </c>
      <c r="L49" s="177">
        <f t="shared" si="0"/>
        <v>1.67</v>
      </c>
    </row>
    <row r="50" spans="1:12" ht="22.5" customHeight="1">
      <c r="A50" s="90" t="s">
        <v>469</v>
      </c>
      <c r="B50" s="171">
        <v>4235</v>
      </c>
      <c r="C50" s="106">
        <f t="shared" si="6"/>
        <v>10000</v>
      </c>
      <c r="D50" s="106">
        <v>10000</v>
      </c>
      <c r="E50" s="109" t="s">
        <v>115</v>
      </c>
      <c r="F50" s="106">
        <f t="shared" si="4"/>
        <v>10000</v>
      </c>
      <c r="G50" s="106">
        <v>10000</v>
      </c>
      <c r="H50" s="109" t="s">
        <v>115</v>
      </c>
      <c r="I50" s="106">
        <f t="shared" si="5"/>
        <v>0</v>
      </c>
      <c r="J50" s="106">
        <v>0</v>
      </c>
      <c r="K50" s="110" t="s">
        <v>115</v>
      </c>
      <c r="L50" s="177">
        <f t="shared" si="0"/>
        <v>0</v>
      </c>
    </row>
    <row r="51" spans="1:12" ht="27" customHeight="1">
      <c r="A51" s="167" t="s">
        <v>470</v>
      </c>
      <c r="B51" s="164" t="s">
        <v>82</v>
      </c>
      <c r="C51" s="106">
        <f t="shared" si="6"/>
        <v>0</v>
      </c>
      <c r="D51" s="106">
        <v>0</v>
      </c>
      <c r="E51" s="109" t="s">
        <v>115</v>
      </c>
      <c r="F51" s="106">
        <f t="shared" si="4"/>
        <v>0</v>
      </c>
      <c r="G51" s="106">
        <v>0</v>
      </c>
      <c r="H51" s="109" t="s">
        <v>115</v>
      </c>
      <c r="I51" s="106">
        <f t="shared" si="5"/>
        <v>0</v>
      </c>
      <c r="J51" s="106">
        <v>0</v>
      </c>
      <c r="K51" s="110" t="s">
        <v>115</v>
      </c>
      <c r="L51" s="177"/>
    </row>
    <row r="52" spans="1:12" ht="30" customHeight="1">
      <c r="A52" s="167" t="s">
        <v>563</v>
      </c>
      <c r="B52" s="164" t="s">
        <v>83</v>
      </c>
      <c r="C52" s="106">
        <f t="shared" si="6"/>
        <v>4000</v>
      </c>
      <c r="D52" s="106">
        <v>4000</v>
      </c>
      <c r="E52" s="109" t="s">
        <v>115</v>
      </c>
      <c r="F52" s="106">
        <f t="shared" si="4"/>
        <v>4000</v>
      </c>
      <c r="G52" s="106">
        <v>4000</v>
      </c>
      <c r="H52" s="109" t="s">
        <v>115</v>
      </c>
      <c r="I52" s="106">
        <f t="shared" si="5"/>
        <v>0</v>
      </c>
      <c r="J52" s="106">
        <v>0</v>
      </c>
      <c r="K52" s="110" t="s">
        <v>115</v>
      </c>
      <c r="L52" s="177">
        <f t="shared" si="0"/>
        <v>0</v>
      </c>
    </row>
    <row r="53" spans="1:12" ht="18" customHeight="1">
      <c r="A53" s="167" t="s">
        <v>564</v>
      </c>
      <c r="B53" s="164" t="s">
        <v>84</v>
      </c>
      <c r="C53" s="106">
        <f t="shared" si="6"/>
        <v>68000</v>
      </c>
      <c r="D53" s="106">
        <v>68000</v>
      </c>
      <c r="E53" s="109" t="s">
        <v>115</v>
      </c>
      <c r="F53" s="106">
        <f t="shared" si="4"/>
        <v>68000</v>
      </c>
      <c r="G53" s="106">
        <v>68000</v>
      </c>
      <c r="H53" s="109" t="s">
        <v>115</v>
      </c>
      <c r="I53" s="106">
        <f t="shared" si="5"/>
        <v>1084.3</v>
      </c>
      <c r="J53" s="106">
        <v>1084.3</v>
      </c>
      <c r="K53" s="110" t="s">
        <v>115</v>
      </c>
      <c r="L53" s="177">
        <f t="shared" si="0"/>
        <v>1.5945588235294117</v>
      </c>
    </row>
    <row r="54" spans="1:12" ht="42.75" customHeight="1">
      <c r="A54" s="168" t="s">
        <v>611</v>
      </c>
      <c r="B54" s="164" t="s">
        <v>111</v>
      </c>
      <c r="C54" s="106">
        <f>SUM(C56)</f>
        <v>62000</v>
      </c>
      <c r="D54" s="106">
        <f>SUM(D56)</f>
        <v>62000</v>
      </c>
      <c r="E54" s="109" t="s">
        <v>115</v>
      </c>
      <c r="F54" s="106">
        <f>SUM(F56)</f>
        <v>62000</v>
      </c>
      <c r="G54" s="106">
        <f>SUM(G56)</f>
        <v>62000</v>
      </c>
      <c r="H54" s="109" t="s">
        <v>115</v>
      </c>
      <c r="I54" s="106">
        <f>SUM(I56)</f>
        <v>27</v>
      </c>
      <c r="J54" s="106">
        <f>SUM(J56)</f>
        <v>27</v>
      </c>
      <c r="K54" s="110" t="s">
        <v>115</v>
      </c>
      <c r="L54" s="177">
        <f t="shared" si="0"/>
        <v>0.043548387096774194</v>
      </c>
    </row>
    <row r="55" spans="1:12" ht="13.5">
      <c r="A55" s="166" t="s">
        <v>287</v>
      </c>
      <c r="B55" s="164"/>
      <c r="C55" s="106"/>
      <c r="D55" s="106"/>
      <c r="E55" s="109"/>
      <c r="F55" s="106"/>
      <c r="G55" s="106"/>
      <c r="H55" s="109"/>
      <c r="I55" s="106"/>
      <c r="J55" s="106"/>
      <c r="K55" s="110"/>
      <c r="L55" s="177"/>
    </row>
    <row r="56" spans="1:12" ht="22.5" customHeight="1">
      <c r="A56" s="167" t="s">
        <v>565</v>
      </c>
      <c r="B56" s="164" t="s">
        <v>85</v>
      </c>
      <c r="C56" s="106">
        <f>SUM(D56:E56)</f>
        <v>62000</v>
      </c>
      <c r="D56" s="106">
        <v>62000</v>
      </c>
      <c r="E56" s="109" t="s">
        <v>115</v>
      </c>
      <c r="F56" s="106">
        <f>SUM(G56:H56)</f>
        <v>62000</v>
      </c>
      <c r="G56" s="106">
        <v>62000</v>
      </c>
      <c r="H56" s="109" t="s">
        <v>115</v>
      </c>
      <c r="I56" s="106">
        <f>SUM(J56:K56)</f>
        <v>27</v>
      </c>
      <c r="J56" s="106">
        <v>27</v>
      </c>
      <c r="K56" s="110" t="s">
        <v>115</v>
      </c>
      <c r="L56" s="177">
        <f t="shared" si="0"/>
        <v>0.043548387096774194</v>
      </c>
    </row>
    <row r="57" spans="1:12" ht="28.5" customHeight="1">
      <c r="A57" s="168" t="s">
        <v>529</v>
      </c>
      <c r="B57" s="164" t="s">
        <v>111</v>
      </c>
      <c r="C57" s="106">
        <f>SUM(C59:C60)</f>
        <v>131500</v>
      </c>
      <c r="D57" s="106">
        <f>SUM(D59:D60)</f>
        <v>131500</v>
      </c>
      <c r="E57" s="109" t="s">
        <v>115</v>
      </c>
      <c r="F57" s="106">
        <f>SUM(F59:F60)</f>
        <v>131500</v>
      </c>
      <c r="G57" s="106">
        <f>SUM(G59:G60)</f>
        <v>131500</v>
      </c>
      <c r="H57" s="109" t="s">
        <v>115</v>
      </c>
      <c r="I57" s="106">
        <f>SUM(I59:I60)</f>
        <v>0</v>
      </c>
      <c r="J57" s="106">
        <f>SUM(J59:J60)</f>
        <v>0</v>
      </c>
      <c r="K57" s="110" t="s">
        <v>115</v>
      </c>
      <c r="L57" s="177">
        <f t="shared" si="0"/>
        <v>0</v>
      </c>
    </row>
    <row r="58" spans="1:12" ht="13.5">
      <c r="A58" s="166" t="s">
        <v>287</v>
      </c>
      <c r="B58" s="164"/>
      <c r="C58" s="106"/>
      <c r="D58" s="106"/>
      <c r="E58" s="109"/>
      <c r="F58" s="106"/>
      <c r="G58" s="106"/>
      <c r="H58" s="109"/>
      <c r="I58" s="106"/>
      <c r="J58" s="106"/>
      <c r="K58" s="110"/>
      <c r="L58" s="177"/>
    </row>
    <row r="59" spans="1:12" ht="24.75" customHeight="1">
      <c r="A59" s="167" t="s">
        <v>566</v>
      </c>
      <c r="B59" s="164" t="s">
        <v>86</v>
      </c>
      <c r="C59" s="106">
        <f>SUM(D59:E59)</f>
        <v>116500</v>
      </c>
      <c r="D59" s="106">
        <v>116500</v>
      </c>
      <c r="E59" s="109" t="s">
        <v>115</v>
      </c>
      <c r="F59" s="106">
        <f>SUM(G59:H59)</f>
        <v>116500</v>
      </c>
      <c r="G59" s="106">
        <v>116500</v>
      </c>
      <c r="H59" s="109" t="s">
        <v>115</v>
      </c>
      <c r="I59" s="106">
        <f>SUM(J59:K59)</f>
        <v>0</v>
      </c>
      <c r="J59" s="106">
        <v>0</v>
      </c>
      <c r="K59" s="110" t="s">
        <v>115</v>
      </c>
      <c r="L59" s="177">
        <f t="shared" si="0"/>
        <v>0</v>
      </c>
    </row>
    <row r="60" spans="1:12" ht="25.5">
      <c r="A60" s="167" t="s">
        <v>471</v>
      </c>
      <c r="B60" s="164" t="s">
        <v>87</v>
      </c>
      <c r="C60" s="106">
        <f>SUM(D60:E60)</f>
        <v>15000</v>
      </c>
      <c r="D60" s="106">
        <v>15000</v>
      </c>
      <c r="E60" s="109" t="s">
        <v>115</v>
      </c>
      <c r="F60" s="106">
        <f>SUM(G60:H60)</f>
        <v>15000</v>
      </c>
      <c r="G60" s="106">
        <v>15000</v>
      </c>
      <c r="H60" s="109" t="s">
        <v>115</v>
      </c>
      <c r="I60" s="106">
        <f>SUM(J60:K60)</f>
        <v>0</v>
      </c>
      <c r="J60" s="106">
        <v>0</v>
      </c>
      <c r="K60" s="110" t="s">
        <v>115</v>
      </c>
      <c r="L60" s="177">
        <f t="shared" si="0"/>
        <v>0</v>
      </c>
    </row>
    <row r="61" spans="1:12" ht="38.25">
      <c r="A61" s="168" t="s">
        <v>612</v>
      </c>
      <c r="B61" s="164" t="s">
        <v>111</v>
      </c>
      <c r="C61" s="106">
        <f>SUM(C63:C70)</f>
        <v>157100</v>
      </c>
      <c r="D61" s="106">
        <f>SUM(D63:D70)</f>
        <v>157100</v>
      </c>
      <c r="E61" s="109" t="s">
        <v>115</v>
      </c>
      <c r="F61" s="106">
        <f>SUM(F63:F70)</f>
        <v>157100</v>
      </c>
      <c r="G61" s="106">
        <f>SUM(G63:G70)</f>
        <v>157100</v>
      </c>
      <c r="H61" s="109" t="s">
        <v>115</v>
      </c>
      <c r="I61" s="106">
        <f>SUM(I63:I70)</f>
        <v>1124.5</v>
      </c>
      <c r="J61" s="106">
        <f>SUM(J63:J70)</f>
        <v>1124.5</v>
      </c>
      <c r="K61" s="110" t="s">
        <v>115</v>
      </c>
      <c r="L61" s="177">
        <f t="shared" si="0"/>
        <v>0.715786123488224</v>
      </c>
    </row>
    <row r="62" spans="1:12" ht="13.5">
      <c r="A62" s="166" t="s">
        <v>287</v>
      </c>
      <c r="B62" s="164"/>
      <c r="C62" s="106"/>
      <c r="D62" s="106"/>
      <c r="E62" s="109"/>
      <c r="F62" s="106"/>
      <c r="G62" s="106"/>
      <c r="H62" s="109"/>
      <c r="I62" s="106"/>
      <c r="J62" s="106"/>
      <c r="K62" s="110"/>
      <c r="L62" s="177"/>
    </row>
    <row r="63" spans="1:12" ht="20.25" customHeight="1">
      <c r="A63" s="167" t="s">
        <v>472</v>
      </c>
      <c r="B63" s="164" t="s">
        <v>88</v>
      </c>
      <c r="C63" s="106">
        <f aca="true" t="shared" si="7" ref="C63:C70">SUM(D63:E63)</f>
        <v>15100</v>
      </c>
      <c r="D63" s="106">
        <v>15100</v>
      </c>
      <c r="E63" s="109" t="s">
        <v>115</v>
      </c>
      <c r="F63" s="106">
        <f aca="true" t="shared" si="8" ref="F63:F70">SUM(G63:H63)</f>
        <v>15100</v>
      </c>
      <c r="G63" s="106">
        <v>15100</v>
      </c>
      <c r="H63" s="109" t="s">
        <v>115</v>
      </c>
      <c r="I63" s="106">
        <f aca="true" t="shared" si="9" ref="I63:I70">SUM(J63:K63)</f>
        <v>0</v>
      </c>
      <c r="J63" s="106">
        <v>0</v>
      </c>
      <c r="K63" s="110" t="s">
        <v>115</v>
      </c>
      <c r="L63" s="177">
        <f t="shared" si="0"/>
        <v>0</v>
      </c>
    </row>
    <row r="64" spans="1:12" ht="23.25" customHeight="1">
      <c r="A64" s="167" t="s">
        <v>473</v>
      </c>
      <c r="B64" s="164" t="s">
        <v>89</v>
      </c>
      <c r="C64" s="106">
        <f t="shared" si="7"/>
        <v>0</v>
      </c>
      <c r="D64" s="106">
        <v>0</v>
      </c>
      <c r="E64" s="109" t="s">
        <v>115</v>
      </c>
      <c r="F64" s="106">
        <f t="shared" si="8"/>
        <v>0</v>
      </c>
      <c r="G64" s="106">
        <v>0</v>
      </c>
      <c r="H64" s="109" t="s">
        <v>115</v>
      </c>
      <c r="I64" s="106">
        <f t="shared" si="9"/>
        <v>0</v>
      </c>
      <c r="J64" s="106">
        <v>0</v>
      </c>
      <c r="K64" s="110" t="s">
        <v>115</v>
      </c>
      <c r="L64" s="177"/>
    </row>
    <row r="65" spans="1:12" ht="35.25" customHeight="1">
      <c r="A65" s="167" t="s">
        <v>474</v>
      </c>
      <c r="B65" s="164" t="s">
        <v>90</v>
      </c>
      <c r="C65" s="106">
        <f t="shared" si="7"/>
        <v>0</v>
      </c>
      <c r="D65" s="106">
        <v>0</v>
      </c>
      <c r="E65" s="109" t="s">
        <v>115</v>
      </c>
      <c r="F65" s="106">
        <f t="shared" si="8"/>
        <v>0</v>
      </c>
      <c r="G65" s="106">
        <v>0</v>
      </c>
      <c r="H65" s="109" t="s">
        <v>115</v>
      </c>
      <c r="I65" s="106">
        <f t="shared" si="9"/>
        <v>0</v>
      </c>
      <c r="J65" s="106">
        <v>0</v>
      </c>
      <c r="K65" s="110" t="s">
        <v>115</v>
      </c>
      <c r="L65" s="177"/>
    </row>
    <row r="66" spans="1:12" ht="13.5">
      <c r="A66" s="167" t="s">
        <v>475</v>
      </c>
      <c r="B66" s="164" t="s">
        <v>91</v>
      </c>
      <c r="C66" s="106">
        <f t="shared" si="7"/>
        <v>80000</v>
      </c>
      <c r="D66" s="106">
        <v>80000</v>
      </c>
      <c r="E66" s="109" t="s">
        <v>115</v>
      </c>
      <c r="F66" s="106">
        <f t="shared" si="8"/>
        <v>80000</v>
      </c>
      <c r="G66" s="106">
        <v>80000</v>
      </c>
      <c r="H66" s="109" t="s">
        <v>115</v>
      </c>
      <c r="I66" s="106">
        <f t="shared" si="9"/>
        <v>0</v>
      </c>
      <c r="J66" s="106">
        <v>0</v>
      </c>
      <c r="K66" s="110" t="s">
        <v>115</v>
      </c>
      <c r="L66" s="177">
        <f t="shared" si="0"/>
        <v>0</v>
      </c>
    </row>
    <row r="67" spans="1:12" ht="25.5" customHeight="1">
      <c r="A67" s="167" t="s">
        <v>476</v>
      </c>
      <c r="B67" s="164" t="s">
        <v>92</v>
      </c>
      <c r="C67" s="106">
        <f t="shared" si="7"/>
        <v>0</v>
      </c>
      <c r="D67" s="106">
        <v>0</v>
      </c>
      <c r="E67" s="109" t="s">
        <v>115</v>
      </c>
      <c r="F67" s="106">
        <f t="shared" si="8"/>
        <v>0</v>
      </c>
      <c r="G67" s="106">
        <v>0</v>
      </c>
      <c r="H67" s="109" t="s">
        <v>115</v>
      </c>
      <c r="I67" s="106">
        <f t="shared" si="9"/>
        <v>0</v>
      </c>
      <c r="J67" s="106">
        <v>0</v>
      </c>
      <c r="K67" s="110" t="s">
        <v>115</v>
      </c>
      <c r="L67" s="177"/>
    </row>
    <row r="68" spans="1:12" ht="20.25" customHeight="1">
      <c r="A68" s="167" t="s">
        <v>567</v>
      </c>
      <c r="B68" s="164" t="s">
        <v>93</v>
      </c>
      <c r="C68" s="106">
        <f t="shared" si="7"/>
        <v>0</v>
      </c>
      <c r="D68" s="106">
        <v>0</v>
      </c>
      <c r="E68" s="109" t="s">
        <v>115</v>
      </c>
      <c r="F68" s="106">
        <f t="shared" si="8"/>
        <v>0</v>
      </c>
      <c r="G68" s="106">
        <v>0</v>
      </c>
      <c r="H68" s="109" t="s">
        <v>115</v>
      </c>
      <c r="I68" s="106">
        <f t="shared" si="9"/>
        <v>0</v>
      </c>
      <c r="J68" s="106">
        <v>0</v>
      </c>
      <c r="K68" s="110" t="s">
        <v>115</v>
      </c>
      <c r="L68" s="177"/>
    </row>
    <row r="69" spans="1:12" ht="18" customHeight="1">
      <c r="A69" s="167" t="s">
        <v>568</v>
      </c>
      <c r="B69" s="164" t="s">
        <v>94</v>
      </c>
      <c r="C69" s="106">
        <f t="shared" si="7"/>
        <v>12000</v>
      </c>
      <c r="D69" s="106">
        <v>12000</v>
      </c>
      <c r="E69" s="109" t="s">
        <v>115</v>
      </c>
      <c r="F69" s="106">
        <f t="shared" si="8"/>
        <v>12000</v>
      </c>
      <c r="G69" s="106">
        <v>12000</v>
      </c>
      <c r="H69" s="109" t="s">
        <v>115</v>
      </c>
      <c r="I69" s="106">
        <f t="shared" si="9"/>
        <v>0</v>
      </c>
      <c r="J69" s="106">
        <v>0</v>
      </c>
      <c r="K69" s="110" t="s">
        <v>115</v>
      </c>
      <c r="L69" s="177">
        <f t="shared" si="0"/>
        <v>0</v>
      </c>
    </row>
    <row r="70" spans="1:12" ht="24" customHeight="1">
      <c r="A70" s="167" t="s">
        <v>477</v>
      </c>
      <c r="B70" s="164" t="s">
        <v>95</v>
      </c>
      <c r="C70" s="106">
        <f t="shared" si="7"/>
        <v>50000</v>
      </c>
      <c r="D70" s="106">
        <v>50000</v>
      </c>
      <c r="E70" s="109" t="s">
        <v>115</v>
      </c>
      <c r="F70" s="106">
        <f t="shared" si="8"/>
        <v>50000</v>
      </c>
      <c r="G70" s="106">
        <v>50000</v>
      </c>
      <c r="H70" s="109" t="s">
        <v>115</v>
      </c>
      <c r="I70" s="106">
        <f t="shared" si="9"/>
        <v>1124.5</v>
      </c>
      <c r="J70" s="106">
        <v>1124.5</v>
      </c>
      <c r="K70" s="110" t="s">
        <v>115</v>
      </c>
      <c r="L70" s="177">
        <f t="shared" si="0"/>
        <v>2.249</v>
      </c>
    </row>
    <row r="71" spans="1:12" ht="22.5" customHeight="1">
      <c r="A71" s="168" t="s">
        <v>613</v>
      </c>
      <c r="B71" s="164" t="s">
        <v>111</v>
      </c>
      <c r="C71" s="106">
        <f>SUM(C73,C77,C81)</f>
        <v>0</v>
      </c>
      <c r="D71" s="106">
        <f>SUM(D73,D77,D81)</f>
        <v>0</v>
      </c>
      <c r="E71" s="109" t="s">
        <v>115</v>
      </c>
      <c r="F71" s="106">
        <f>SUM(F73,F77,F81)</f>
        <v>0</v>
      </c>
      <c r="G71" s="106">
        <f>SUM(G73,G77,G81)</f>
        <v>0</v>
      </c>
      <c r="H71" s="109" t="s">
        <v>115</v>
      </c>
      <c r="I71" s="106">
        <f>SUM(I73,I77,I81)</f>
        <v>0</v>
      </c>
      <c r="J71" s="106">
        <f>SUM(J73,J77,J81)</f>
        <v>0</v>
      </c>
      <c r="K71" s="110" t="s">
        <v>115</v>
      </c>
      <c r="L71" s="177"/>
    </row>
    <row r="72" spans="1:12" ht="13.5">
      <c r="A72" s="160" t="s">
        <v>453</v>
      </c>
      <c r="B72" s="161"/>
      <c r="C72" s="106"/>
      <c r="D72" s="106"/>
      <c r="E72" s="106"/>
      <c r="F72" s="106"/>
      <c r="G72" s="106"/>
      <c r="H72" s="106"/>
      <c r="I72" s="106"/>
      <c r="J72" s="106"/>
      <c r="K72" s="176"/>
      <c r="L72" s="177"/>
    </row>
    <row r="73" spans="1:12" ht="18" customHeight="1">
      <c r="A73" s="168" t="s">
        <v>614</v>
      </c>
      <c r="B73" s="164" t="s">
        <v>111</v>
      </c>
      <c r="C73" s="106">
        <f>SUM(C75:C76)</f>
        <v>0</v>
      </c>
      <c r="D73" s="106">
        <f aca="true" t="shared" si="10" ref="D73:J73">SUM(D75:D76)</f>
        <v>0</v>
      </c>
      <c r="E73" s="106" t="s">
        <v>116</v>
      </c>
      <c r="F73" s="106">
        <f t="shared" si="10"/>
        <v>0</v>
      </c>
      <c r="G73" s="106">
        <f t="shared" si="10"/>
        <v>0</v>
      </c>
      <c r="H73" s="106" t="s">
        <v>116</v>
      </c>
      <c r="I73" s="106">
        <f t="shared" si="10"/>
        <v>0</v>
      </c>
      <c r="J73" s="106">
        <f t="shared" si="10"/>
        <v>0</v>
      </c>
      <c r="K73" s="176" t="s">
        <v>116</v>
      </c>
      <c r="L73" s="177"/>
    </row>
    <row r="74" spans="1:12" ht="13.5">
      <c r="A74" s="166" t="s">
        <v>287</v>
      </c>
      <c r="B74" s="164"/>
      <c r="C74" s="106"/>
      <c r="D74" s="106"/>
      <c r="E74" s="109"/>
      <c r="F74" s="106"/>
      <c r="G74" s="106"/>
      <c r="H74" s="109"/>
      <c r="I74" s="106"/>
      <c r="J74" s="106"/>
      <c r="K74" s="110"/>
      <c r="L74" s="177"/>
    </row>
    <row r="75" spans="1:12" ht="19.5" customHeight="1">
      <c r="A75" s="167" t="s">
        <v>569</v>
      </c>
      <c r="B75" s="164" t="s">
        <v>96</v>
      </c>
      <c r="C75" s="106">
        <f>SUM(D75:E75)</f>
        <v>0</v>
      </c>
      <c r="D75" s="106">
        <v>0</v>
      </c>
      <c r="E75" s="109" t="s">
        <v>115</v>
      </c>
      <c r="F75" s="106">
        <f>SUM(G75:H75)</f>
        <v>0</v>
      </c>
      <c r="G75" s="106">
        <v>0</v>
      </c>
      <c r="H75" s="109" t="s">
        <v>115</v>
      </c>
      <c r="I75" s="106">
        <f>SUM(J75:K75)</f>
        <v>0</v>
      </c>
      <c r="J75" s="106">
        <v>0</v>
      </c>
      <c r="K75" s="110" t="s">
        <v>115</v>
      </c>
      <c r="L75" s="177"/>
    </row>
    <row r="76" spans="1:12" ht="13.5">
      <c r="A76" s="167" t="s">
        <v>478</v>
      </c>
      <c r="B76" s="164" t="s">
        <v>97</v>
      </c>
      <c r="C76" s="106">
        <f>SUM(D76:E76)</f>
        <v>0</v>
      </c>
      <c r="D76" s="106">
        <v>0</v>
      </c>
      <c r="E76" s="109" t="s">
        <v>115</v>
      </c>
      <c r="F76" s="106">
        <f>SUM(G76:H76)</f>
        <v>0</v>
      </c>
      <c r="G76" s="106">
        <v>0</v>
      </c>
      <c r="H76" s="109" t="s">
        <v>115</v>
      </c>
      <c r="I76" s="106">
        <f>SUM(J76:K76)</f>
        <v>0</v>
      </c>
      <c r="J76" s="106">
        <v>0</v>
      </c>
      <c r="K76" s="110" t="s">
        <v>115</v>
      </c>
      <c r="L76" s="177"/>
    </row>
    <row r="77" spans="1:12" ht="21.75" customHeight="1">
      <c r="A77" s="168" t="s">
        <v>615</v>
      </c>
      <c r="B77" s="164" t="s">
        <v>111</v>
      </c>
      <c r="C77" s="106">
        <f>SUM(C79:C80)</f>
        <v>0</v>
      </c>
      <c r="D77" s="106">
        <f aca="true" t="shared" si="11" ref="D77:J77">SUM(D79:D80)</f>
        <v>0</v>
      </c>
      <c r="E77" s="106" t="s">
        <v>116</v>
      </c>
      <c r="F77" s="106">
        <f t="shared" si="11"/>
        <v>0</v>
      </c>
      <c r="G77" s="106">
        <f t="shared" si="11"/>
        <v>0</v>
      </c>
      <c r="H77" s="106" t="s">
        <v>116</v>
      </c>
      <c r="I77" s="106">
        <f t="shared" si="11"/>
        <v>0</v>
      </c>
      <c r="J77" s="106">
        <f t="shared" si="11"/>
        <v>0</v>
      </c>
      <c r="K77" s="176" t="s">
        <v>116</v>
      </c>
      <c r="L77" s="177"/>
    </row>
    <row r="78" spans="1:12" ht="13.5">
      <c r="A78" s="166" t="s">
        <v>287</v>
      </c>
      <c r="B78" s="164"/>
      <c r="C78" s="106"/>
      <c r="D78" s="106"/>
      <c r="E78" s="109"/>
      <c r="F78" s="106"/>
      <c r="G78" s="106"/>
      <c r="H78" s="109"/>
      <c r="I78" s="106"/>
      <c r="J78" s="106"/>
      <c r="K78" s="110"/>
      <c r="L78" s="177"/>
    </row>
    <row r="79" spans="1:12" ht="24.75" customHeight="1">
      <c r="A79" s="167" t="s">
        <v>570</v>
      </c>
      <c r="B79" s="164" t="s">
        <v>98</v>
      </c>
      <c r="C79" s="106">
        <f>SUM(D79:E79)</f>
        <v>0</v>
      </c>
      <c r="D79" s="106">
        <v>0</v>
      </c>
      <c r="E79" s="109" t="s">
        <v>115</v>
      </c>
      <c r="F79" s="106">
        <f>SUM(G79:H79)</f>
        <v>0</v>
      </c>
      <c r="G79" s="106">
        <v>0</v>
      </c>
      <c r="H79" s="109" t="s">
        <v>115</v>
      </c>
      <c r="I79" s="106">
        <f>SUM(J79:K79)</f>
        <v>0</v>
      </c>
      <c r="J79" s="106">
        <v>0</v>
      </c>
      <c r="K79" s="110" t="s">
        <v>115</v>
      </c>
      <c r="L79" s="177"/>
    </row>
    <row r="80" spans="1:12" ht="18" customHeight="1">
      <c r="A80" s="167" t="s">
        <v>479</v>
      </c>
      <c r="B80" s="164" t="s">
        <v>99</v>
      </c>
      <c r="C80" s="106">
        <f>SUM(D80:E80)</f>
        <v>0</v>
      </c>
      <c r="D80" s="106">
        <v>0</v>
      </c>
      <c r="E80" s="109" t="s">
        <v>115</v>
      </c>
      <c r="F80" s="106">
        <f>SUM(G80:H80)</f>
        <v>0</v>
      </c>
      <c r="G80" s="106">
        <v>0</v>
      </c>
      <c r="H80" s="109" t="s">
        <v>115</v>
      </c>
      <c r="I80" s="106">
        <f>SUM(J80:K80)</f>
        <v>0</v>
      </c>
      <c r="J80" s="106">
        <v>0</v>
      </c>
      <c r="K80" s="110" t="s">
        <v>115</v>
      </c>
      <c r="L80" s="177"/>
    </row>
    <row r="81" spans="1:12" ht="43.5" customHeight="1">
      <c r="A81" s="168" t="s">
        <v>616</v>
      </c>
      <c r="B81" s="164" t="s">
        <v>111</v>
      </c>
      <c r="C81" s="106">
        <f>SUM(C83:C85)</f>
        <v>0</v>
      </c>
      <c r="D81" s="106">
        <f>SUM(D83:D85)</f>
        <v>0</v>
      </c>
      <c r="E81" s="109" t="s">
        <v>115</v>
      </c>
      <c r="F81" s="106">
        <f>SUM(F83:F85)</f>
        <v>0</v>
      </c>
      <c r="G81" s="106">
        <f>SUM(G83:G85)</f>
        <v>0</v>
      </c>
      <c r="H81" s="109" t="s">
        <v>115</v>
      </c>
      <c r="I81" s="106">
        <f>SUM(I83:I85)</f>
        <v>0</v>
      </c>
      <c r="J81" s="106">
        <f>SUM(J83:J85)</f>
        <v>0</v>
      </c>
      <c r="K81" s="110" t="s">
        <v>115</v>
      </c>
      <c r="L81" s="177"/>
    </row>
    <row r="82" spans="1:12" ht="13.5">
      <c r="A82" s="166" t="s">
        <v>287</v>
      </c>
      <c r="B82" s="164"/>
      <c r="C82" s="106"/>
      <c r="D82" s="106"/>
      <c r="E82" s="109"/>
      <c r="F82" s="106"/>
      <c r="G82" s="106"/>
      <c r="H82" s="109"/>
      <c r="I82" s="106"/>
      <c r="J82" s="106"/>
      <c r="K82" s="110"/>
      <c r="L82" s="177"/>
    </row>
    <row r="83" spans="1:12" ht="25.5">
      <c r="A83" s="167" t="s">
        <v>480</v>
      </c>
      <c r="B83" s="164" t="s">
        <v>100</v>
      </c>
      <c r="C83" s="106">
        <f>SUM(D83:E83)</f>
        <v>0</v>
      </c>
      <c r="D83" s="106">
        <v>0</v>
      </c>
      <c r="E83" s="109" t="s">
        <v>115</v>
      </c>
      <c r="F83" s="106">
        <f>SUM(G83:H83)</f>
        <v>0</v>
      </c>
      <c r="G83" s="106">
        <v>0</v>
      </c>
      <c r="H83" s="109" t="s">
        <v>115</v>
      </c>
      <c r="I83" s="106">
        <f>SUM(J83:K83)</f>
        <v>0</v>
      </c>
      <c r="J83" s="106">
        <v>0</v>
      </c>
      <c r="K83" s="110" t="s">
        <v>115</v>
      </c>
      <c r="L83" s="177"/>
    </row>
    <row r="84" spans="1:12" ht="13.5">
      <c r="A84" s="167" t="s">
        <v>481</v>
      </c>
      <c r="B84" s="164" t="s">
        <v>101</v>
      </c>
      <c r="C84" s="106">
        <f>SUM(D84:E84)</f>
        <v>0</v>
      </c>
      <c r="D84" s="106">
        <v>0</v>
      </c>
      <c r="E84" s="109" t="s">
        <v>115</v>
      </c>
      <c r="F84" s="106">
        <f>SUM(G84:H84)</f>
        <v>0</v>
      </c>
      <c r="G84" s="106">
        <v>0</v>
      </c>
      <c r="H84" s="109" t="s">
        <v>115</v>
      </c>
      <c r="I84" s="106">
        <f>SUM(J84:K84)</f>
        <v>0</v>
      </c>
      <c r="J84" s="106">
        <v>0</v>
      </c>
      <c r="K84" s="110" t="s">
        <v>115</v>
      </c>
      <c r="L84" s="177"/>
    </row>
    <row r="85" spans="1:12" ht="22.5" customHeight="1">
      <c r="A85" s="167" t="s">
        <v>482</v>
      </c>
      <c r="B85" s="164" t="s">
        <v>102</v>
      </c>
      <c r="C85" s="106">
        <f>SUM(D85:E85)</f>
        <v>0</v>
      </c>
      <c r="D85" s="106">
        <v>0</v>
      </c>
      <c r="E85" s="109" t="s">
        <v>115</v>
      </c>
      <c r="F85" s="106">
        <f>SUM(G85:H85)</f>
        <v>0</v>
      </c>
      <c r="G85" s="106">
        <v>0</v>
      </c>
      <c r="H85" s="109" t="s">
        <v>115</v>
      </c>
      <c r="I85" s="106">
        <f>SUM(J85:K85)</f>
        <v>0</v>
      </c>
      <c r="J85" s="106">
        <v>0</v>
      </c>
      <c r="K85" s="110" t="s">
        <v>115</v>
      </c>
      <c r="L85" s="177"/>
    </row>
    <row r="86" spans="1:12" ht="24.75" customHeight="1">
      <c r="A86" s="169" t="s">
        <v>617</v>
      </c>
      <c r="B86" s="164" t="s">
        <v>111</v>
      </c>
      <c r="C86" s="106">
        <f>SUM(C88,C92)</f>
        <v>2266228.54</v>
      </c>
      <c r="D86" s="106">
        <f>SUM(D88,D92)</f>
        <v>2266228.54</v>
      </c>
      <c r="E86" s="109" t="s">
        <v>115</v>
      </c>
      <c r="F86" s="106">
        <f>SUM(F88,F92)</f>
        <v>2266228.54</v>
      </c>
      <c r="G86" s="106">
        <f>SUM(G88,G92)</f>
        <v>2266228.54</v>
      </c>
      <c r="H86" s="109" t="s">
        <v>115</v>
      </c>
      <c r="I86" s="106">
        <f>SUM(I88,I92)</f>
        <v>314987.049</v>
      </c>
      <c r="J86" s="106">
        <f>SUM(J88,J92)</f>
        <v>314987.049</v>
      </c>
      <c r="K86" s="110" t="s">
        <v>115</v>
      </c>
      <c r="L86" s="177">
        <f>I86*100/F86</f>
        <v>13.899174043585207</v>
      </c>
    </row>
    <row r="87" spans="1:12" ht="13.5">
      <c r="A87" s="160" t="s">
        <v>453</v>
      </c>
      <c r="B87" s="161"/>
      <c r="C87" s="106"/>
      <c r="D87" s="106"/>
      <c r="E87" s="106"/>
      <c r="F87" s="106"/>
      <c r="G87" s="106"/>
      <c r="H87" s="106"/>
      <c r="I87" s="106"/>
      <c r="J87" s="106"/>
      <c r="K87" s="176"/>
      <c r="L87" s="177"/>
    </row>
    <row r="88" spans="1:12" ht="33.75" customHeight="1">
      <c r="A88" s="168" t="s">
        <v>618</v>
      </c>
      <c r="B88" s="164" t="s">
        <v>111</v>
      </c>
      <c r="C88" s="106">
        <f>SUM(C90:C91)</f>
        <v>2266228.54</v>
      </c>
      <c r="D88" s="106">
        <f aca="true" t="shared" si="12" ref="D88:J88">SUM(D90:D91)</f>
        <v>2266228.54</v>
      </c>
      <c r="E88" s="106" t="s">
        <v>116</v>
      </c>
      <c r="F88" s="106">
        <f t="shared" si="12"/>
        <v>2266228.54</v>
      </c>
      <c r="G88" s="106">
        <f t="shared" si="12"/>
        <v>2266228.54</v>
      </c>
      <c r="H88" s="106" t="s">
        <v>116</v>
      </c>
      <c r="I88" s="106">
        <f t="shared" si="12"/>
        <v>314987.049</v>
      </c>
      <c r="J88" s="106">
        <f t="shared" si="12"/>
        <v>314987.049</v>
      </c>
      <c r="K88" s="176" t="s">
        <v>116</v>
      </c>
      <c r="L88" s="177">
        <f>I88*100/F88</f>
        <v>13.899174043585207</v>
      </c>
    </row>
    <row r="89" spans="1:12" ht="13.5">
      <c r="A89" s="166" t="s">
        <v>287</v>
      </c>
      <c r="B89" s="164"/>
      <c r="C89" s="106"/>
      <c r="D89" s="106"/>
      <c r="E89" s="109"/>
      <c r="F89" s="106"/>
      <c r="G89" s="106"/>
      <c r="H89" s="109"/>
      <c r="I89" s="106"/>
      <c r="J89" s="106"/>
      <c r="K89" s="110"/>
      <c r="L89" s="177"/>
    </row>
    <row r="90" spans="1:12" ht="30" customHeight="1">
      <c r="A90" s="167" t="s">
        <v>483</v>
      </c>
      <c r="B90" s="164" t="s">
        <v>103</v>
      </c>
      <c r="C90" s="106">
        <f>SUM(D90:E90)</f>
        <v>2266228.54</v>
      </c>
      <c r="D90" s="106">
        <v>2266228.54</v>
      </c>
      <c r="E90" s="109" t="s">
        <v>115</v>
      </c>
      <c r="F90" s="106">
        <f>SUM(G90:H90)</f>
        <v>2266228.54</v>
      </c>
      <c r="G90" s="106">
        <v>2266228.54</v>
      </c>
      <c r="H90" s="109" t="s">
        <v>115</v>
      </c>
      <c r="I90" s="106">
        <f>SUM(J90:K90)</f>
        <v>314987.049</v>
      </c>
      <c r="J90" s="106">
        <v>314987.049</v>
      </c>
      <c r="K90" s="110" t="s">
        <v>115</v>
      </c>
      <c r="L90" s="177">
        <f>I90*100/F90</f>
        <v>13.899174043585207</v>
      </c>
    </row>
    <row r="91" spans="1:12" ht="30.75" customHeight="1">
      <c r="A91" s="167" t="s">
        <v>484</v>
      </c>
      <c r="B91" s="164" t="s">
        <v>104</v>
      </c>
      <c r="C91" s="106">
        <f>SUM(D91:E91)</f>
        <v>0</v>
      </c>
      <c r="D91" s="106">
        <v>0</v>
      </c>
      <c r="E91" s="109" t="s">
        <v>115</v>
      </c>
      <c r="F91" s="106">
        <f>SUM(G91:H91)</f>
        <v>0</v>
      </c>
      <c r="G91" s="106">
        <v>0</v>
      </c>
      <c r="H91" s="109" t="s">
        <v>115</v>
      </c>
      <c r="I91" s="106">
        <f>SUM(J91:K91)</f>
        <v>0</v>
      </c>
      <c r="J91" s="106">
        <v>0</v>
      </c>
      <c r="K91" s="110" t="s">
        <v>115</v>
      </c>
      <c r="L91" s="177"/>
    </row>
    <row r="92" spans="1:12" ht="30.75" customHeight="1">
      <c r="A92" s="168" t="s">
        <v>619</v>
      </c>
      <c r="B92" s="164" t="s">
        <v>111</v>
      </c>
      <c r="C92" s="106">
        <f>SUM(C94:C95)</f>
        <v>0</v>
      </c>
      <c r="D92" s="106">
        <f aca="true" t="shared" si="13" ref="D92:J92">SUM(D94:D95)</f>
        <v>0</v>
      </c>
      <c r="E92" s="106" t="s">
        <v>116</v>
      </c>
      <c r="F92" s="106">
        <f t="shared" si="13"/>
        <v>0</v>
      </c>
      <c r="G92" s="106">
        <f t="shared" si="13"/>
        <v>0</v>
      </c>
      <c r="H92" s="106" t="s">
        <v>116</v>
      </c>
      <c r="I92" s="106">
        <f t="shared" si="13"/>
        <v>0</v>
      </c>
      <c r="J92" s="106">
        <f t="shared" si="13"/>
        <v>0</v>
      </c>
      <c r="K92" s="176" t="s">
        <v>116</v>
      </c>
      <c r="L92" s="177"/>
    </row>
    <row r="93" spans="1:12" ht="13.5">
      <c r="A93" s="166" t="s">
        <v>287</v>
      </c>
      <c r="B93" s="164"/>
      <c r="C93" s="106"/>
      <c r="D93" s="106"/>
      <c r="E93" s="109"/>
      <c r="F93" s="106"/>
      <c r="G93" s="106"/>
      <c r="H93" s="109"/>
      <c r="I93" s="106"/>
      <c r="J93" s="106"/>
      <c r="K93" s="110"/>
      <c r="L93" s="177"/>
    </row>
    <row r="94" spans="1:12" ht="30.75" customHeight="1">
      <c r="A94" s="167" t="s">
        <v>485</v>
      </c>
      <c r="B94" s="164" t="s">
        <v>105</v>
      </c>
      <c r="C94" s="106">
        <f>SUM(D94:E94)</f>
        <v>0</v>
      </c>
      <c r="D94" s="106">
        <v>0</v>
      </c>
      <c r="E94" s="109" t="s">
        <v>115</v>
      </c>
      <c r="F94" s="106">
        <f>SUM(G94:H94)</f>
        <v>0</v>
      </c>
      <c r="G94" s="106">
        <v>0</v>
      </c>
      <c r="H94" s="109" t="s">
        <v>115</v>
      </c>
      <c r="I94" s="106">
        <f>SUM(J94:K94)</f>
        <v>0</v>
      </c>
      <c r="J94" s="106">
        <v>0</v>
      </c>
      <c r="K94" s="110" t="s">
        <v>115</v>
      </c>
      <c r="L94" s="177"/>
    </row>
    <row r="95" spans="1:12" ht="36.75" customHeight="1">
      <c r="A95" s="167" t="s">
        <v>571</v>
      </c>
      <c r="B95" s="164" t="s">
        <v>106</v>
      </c>
      <c r="C95" s="106">
        <f>SUM(D95:E95)</f>
        <v>0</v>
      </c>
      <c r="D95" s="106">
        <v>0</v>
      </c>
      <c r="E95" s="109" t="s">
        <v>115</v>
      </c>
      <c r="F95" s="106">
        <f>SUM(G95:H95)</f>
        <v>0</v>
      </c>
      <c r="G95" s="106">
        <v>0</v>
      </c>
      <c r="H95" s="109" t="s">
        <v>115</v>
      </c>
      <c r="I95" s="106">
        <f>SUM(J95:K95)</f>
        <v>0</v>
      </c>
      <c r="J95" s="106">
        <v>0</v>
      </c>
      <c r="K95" s="110" t="s">
        <v>115</v>
      </c>
      <c r="L95" s="177"/>
    </row>
    <row r="96" spans="1:12" ht="29.25" customHeight="1">
      <c r="A96" s="169" t="s">
        <v>620</v>
      </c>
      <c r="B96" s="164" t="s">
        <v>111</v>
      </c>
      <c r="C96" s="106">
        <f>SUM(C98,C102,C106,C114)</f>
        <v>18200</v>
      </c>
      <c r="D96" s="106">
        <f>SUM(D98,D102,D106,D114)</f>
        <v>18200</v>
      </c>
      <c r="E96" s="109" t="s">
        <v>115</v>
      </c>
      <c r="F96" s="106">
        <f>SUM(F98,F102,F106,F114)</f>
        <v>18200</v>
      </c>
      <c r="G96" s="106">
        <f>SUM(G98,G102,G106,G114)</f>
        <v>18200</v>
      </c>
      <c r="H96" s="109" t="s">
        <v>115</v>
      </c>
      <c r="I96" s="106">
        <f>SUM(I98,I102,I106,I114)</f>
        <v>3127.116</v>
      </c>
      <c r="J96" s="106">
        <f>SUM(J98,J102,J106,J114)</f>
        <v>3127.116</v>
      </c>
      <c r="K96" s="110" t="s">
        <v>115</v>
      </c>
      <c r="L96" s="177">
        <f>I96*100/F96</f>
        <v>17.181956043956042</v>
      </c>
    </row>
    <row r="97" spans="1:12" ht="13.5">
      <c r="A97" s="160" t="s">
        <v>453</v>
      </c>
      <c r="B97" s="161"/>
      <c r="C97" s="106"/>
      <c r="D97" s="106"/>
      <c r="E97" s="106"/>
      <c r="F97" s="106"/>
      <c r="G97" s="106"/>
      <c r="H97" s="106"/>
      <c r="I97" s="106"/>
      <c r="J97" s="106"/>
      <c r="K97" s="176"/>
      <c r="L97" s="177"/>
    </row>
    <row r="98" spans="1:12" ht="30" customHeight="1">
      <c r="A98" s="168" t="s">
        <v>621</v>
      </c>
      <c r="B98" s="164" t="s">
        <v>111</v>
      </c>
      <c r="C98" s="106">
        <f>SUM(C100:C101)</f>
        <v>0</v>
      </c>
      <c r="D98" s="106">
        <f>SUM(D100:D101)</f>
        <v>0</v>
      </c>
      <c r="E98" s="106" t="s">
        <v>116</v>
      </c>
      <c r="F98" s="106">
        <f>SUM(F100:F101)</f>
        <v>0</v>
      </c>
      <c r="G98" s="106">
        <f>SUM(G100:G101)</f>
        <v>0</v>
      </c>
      <c r="H98" s="106" t="s">
        <v>116</v>
      </c>
      <c r="I98" s="106">
        <f>SUM(I100:I101)</f>
        <v>0</v>
      </c>
      <c r="J98" s="106">
        <f>SUM(J100:J101)</f>
        <v>0</v>
      </c>
      <c r="K98" s="176" t="s">
        <v>116</v>
      </c>
      <c r="L98" s="177"/>
    </row>
    <row r="99" spans="1:12" ht="13.5">
      <c r="A99" s="166" t="s">
        <v>287</v>
      </c>
      <c r="B99" s="164"/>
      <c r="C99" s="106"/>
      <c r="D99" s="106"/>
      <c r="E99" s="109"/>
      <c r="F99" s="106"/>
      <c r="G99" s="106"/>
      <c r="H99" s="109"/>
      <c r="I99" s="106"/>
      <c r="J99" s="106"/>
      <c r="K99" s="110"/>
      <c r="L99" s="177"/>
    </row>
    <row r="100" spans="1:12" ht="37.5" customHeight="1">
      <c r="A100" s="167" t="s">
        <v>551</v>
      </c>
      <c r="B100" s="164" t="s">
        <v>107</v>
      </c>
      <c r="C100" s="106">
        <f>SUM(D100:E100)</f>
        <v>0</v>
      </c>
      <c r="D100" s="106">
        <v>0</v>
      </c>
      <c r="E100" s="109" t="s">
        <v>115</v>
      </c>
      <c r="F100" s="106">
        <f>SUM(G100:H100)</f>
        <v>0</v>
      </c>
      <c r="G100" s="106">
        <v>0</v>
      </c>
      <c r="H100" s="109" t="s">
        <v>115</v>
      </c>
      <c r="I100" s="106">
        <f>SUM(J100:K100)</f>
        <v>0</v>
      </c>
      <c r="J100" s="106">
        <v>0</v>
      </c>
      <c r="K100" s="110" t="s">
        <v>115</v>
      </c>
      <c r="L100" s="177"/>
    </row>
    <row r="101" spans="1:12" ht="33.75" customHeight="1">
      <c r="A101" s="167" t="s">
        <v>486</v>
      </c>
      <c r="B101" s="164" t="s">
        <v>108</v>
      </c>
      <c r="C101" s="106">
        <f>SUM(D101:E101)</f>
        <v>0</v>
      </c>
      <c r="D101" s="106">
        <v>0</v>
      </c>
      <c r="E101" s="109" t="s">
        <v>115</v>
      </c>
      <c r="F101" s="106">
        <f>SUM(H101:H101)</f>
        <v>0</v>
      </c>
      <c r="G101" s="106">
        <v>0</v>
      </c>
      <c r="H101" s="109" t="s">
        <v>115</v>
      </c>
      <c r="I101" s="106">
        <f>SUM(K101:K101)</f>
        <v>0</v>
      </c>
      <c r="J101" s="106">
        <v>0</v>
      </c>
      <c r="K101" s="110" t="s">
        <v>115</v>
      </c>
      <c r="L101" s="177"/>
    </row>
    <row r="102" spans="1:12" ht="37.5" customHeight="1">
      <c r="A102" s="168" t="s">
        <v>622</v>
      </c>
      <c r="B102" s="164" t="s">
        <v>111</v>
      </c>
      <c r="C102" s="106">
        <f>SUM(C104:C105)</f>
        <v>0</v>
      </c>
      <c r="D102" s="106">
        <f aca="true" t="shared" si="14" ref="D102:J102">SUM(D104:D105)</f>
        <v>0</v>
      </c>
      <c r="E102" s="106" t="s">
        <v>116</v>
      </c>
      <c r="F102" s="106">
        <f t="shared" si="14"/>
        <v>0</v>
      </c>
      <c r="G102" s="106">
        <f t="shared" si="14"/>
        <v>0</v>
      </c>
      <c r="H102" s="106" t="s">
        <v>116</v>
      </c>
      <c r="I102" s="106">
        <f t="shared" si="14"/>
        <v>0</v>
      </c>
      <c r="J102" s="106">
        <f t="shared" si="14"/>
        <v>0</v>
      </c>
      <c r="K102" s="176" t="s">
        <v>116</v>
      </c>
      <c r="L102" s="177"/>
    </row>
    <row r="103" spans="1:12" ht="13.5">
      <c r="A103" s="166" t="s">
        <v>287</v>
      </c>
      <c r="B103" s="164"/>
      <c r="C103" s="106"/>
      <c r="D103" s="106"/>
      <c r="E103" s="109"/>
      <c r="F103" s="106"/>
      <c r="G103" s="106"/>
      <c r="H103" s="109"/>
      <c r="I103" s="106"/>
      <c r="J103" s="106"/>
      <c r="K103" s="110"/>
      <c r="L103" s="177"/>
    </row>
    <row r="104" spans="1:12" ht="39" customHeight="1">
      <c r="A104" s="167" t="s">
        <v>487</v>
      </c>
      <c r="B104" s="164" t="s">
        <v>109</v>
      </c>
      <c r="C104" s="106">
        <f>SUM(D104:E104)</f>
        <v>0</v>
      </c>
      <c r="D104" s="106">
        <v>0</v>
      </c>
      <c r="E104" s="109" t="s">
        <v>115</v>
      </c>
      <c r="F104" s="106">
        <f>SUM(G104:H104)</f>
        <v>0</v>
      </c>
      <c r="G104" s="106">
        <v>0</v>
      </c>
      <c r="H104" s="109" t="s">
        <v>115</v>
      </c>
      <c r="I104" s="106">
        <f>SUM(J104:K104)</f>
        <v>0</v>
      </c>
      <c r="J104" s="106">
        <v>0</v>
      </c>
      <c r="K104" s="110" t="s">
        <v>115</v>
      </c>
      <c r="L104" s="177"/>
    </row>
    <row r="105" spans="1:12" ht="35.25" customHeight="1">
      <c r="A105" s="167" t="s">
        <v>488</v>
      </c>
      <c r="B105" s="164" t="s">
        <v>110</v>
      </c>
      <c r="C105" s="106">
        <f>SUM(D105:E105)</f>
        <v>0</v>
      </c>
      <c r="D105" s="106">
        <v>0</v>
      </c>
      <c r="E105" s="109" t="s">
        <v>115</v>
      </c>
      <c r="F105" s="106">
        <f>SUM(G105:H105)</f>
        <v>0</v>
      </c>
      <c r="G105" s="106">
        <v>0</v>
      </c>
      <c r="H105" s="109" t="s">
        <v>115</v>
      </c>
      <c r="I105" s="106">
        <f>SUM(J105:K105)</f>
        <v>0</v>
      </c>
      <c r="J105" s="106">
        <v>0</v>
      </c>
      <c r="K105" s="110" t="s">
        <v>115</v>
      </c>
      <c r="L105" s="177"/>
    </row>
    <row r="106" spans="1:12" ht="38.25" customHeight="1">
      <c r="A106" s="168" t="s">
        <v>623</v>
      </c>
      <c r="B106" s="164" t="s">
        <v>111</v>
      </c>
      <c r="C106" s="106">
        <f>SUM(C108:C110)</f>
        <v>9700</v>
      </c>
      <c r="D106" s="106">
        <f>SUM(D108:D110)</f>
        <v>9700</v>
      </c>
      <c r="E106" s="109" t="s">
        <v>115</v>
      </c>
      <c r="F106" s="106">
        <f>SUM(F108:F110)</f>
        <v>9700</v>
      </c>
      <c r="G106" s="106">
        <f>SUM(G108:G110)</f>
        <v>9700</v>
      </c>
      <c r="H106" s="109" t="s">
        <v>115</v>
      </c>
      <c r="I106" s="106">
        <f>SUM(I108:I110)</f>
        <v>1024.45</v>
      </c>
      <c r="J106" s="106">
        <f>SUM(J108:J110)</f>
        <v>1024.45</v>
      </c>
      <c r="K106" s="110" t="s">
        <v>115</v>
      </c>
      <c r="L106" s="177">
        <f>I106*100/F106</f>
        <v>10.561340206185568</v>
      </c>
    </row>
    <row r="107" spans="1:12" ht="13.5">
      <c r="A107" s="166" t="s">
        <v>287</v>
      </c>
      <c r="B107" s="164"/>
      <c r="C107" s="106"/>
      <c r="D107" s="106"/>
      <c r="E107" s="109" t="s">
        <v>115</v>
      </c>
      <c r="F107" s="106"/>
      <c r="G107" s="106"/>
      <c r="H107" s="109" t="s">
        <v>115</v>
      </c>
      <c r="I107" s="106"/>
      <c r="J107" s="106"/>
      <c r="K107" s="110" t="s">
        <v>115</v>
      </c>
      <c r="L107" s="177"/>
    </row>
    <row r="108" spans="1:12" ht="38.25" customHeight="1">
      <c r="A108" s="90" t="s">
        <v>489</v>
      </c>
      <c r="B108" s="164" t="s">
        <v>31</v>
      </c>
      <c r="C108" s="106">
        <f>SUM(D108:E108)</f>
        <v>6500</v>
      </c>
      <c r="D108" s="106">
        <v>6500</v>
      </c>
      <c r="E108" s="109" t="s">
        <v>115</v>
      </c>
      <c r="F108" s="106">
        <f>SUM(G108:H108)</f>
        <v>6500</v>
      </c>
      <c r="G108" s="106">
        <v>6500</v>
      </c>
      <c r="H108" s="109" t="s">
        <v>115</v>
      </c>
      <c r="I108" s="106">
        <f>SUM(J108:K108)</f>
        <v>1024.45</v>
      </c>
      <c r="J108" s="106">
        <v>1024.45</v>
      </c>
      <c r="K108" s="110" t="s">
        <v>115</v>
      </c>
      <c r="L108" s="177">
        <f>I108*100/F108</f>
        <v>15.760769230769231</v>
      </c>
    </row>
    <row r="109" spans="1:12" ht="38.25" customHeight="1">
      <c r="A109" s="90" t="s">
        <v>490</v>
      </c>
      <c r="B109" s="164" t="s">
        <v>32</v>
      </c>
      <c r="C109" s="106">
        <f>SUM(D109:E109)</f>
        <v>0</v>
      </c>
      <c r="D109" s="106">
        <v>0</v>
      </c>
      <c r="E109" s="109" t="s">
        <v>115</v>
      </c>
      <c r="F109" s="106">
        <f>SUM(G109:H109)</f>
        <v>0</v>
      </c>
      <c r="G109" s="106">
        <v>0</v>
      </c>
      <c r="H109" s="109" t="s">
        <v>115</v>
      </c>
      <c r="I109" s="106">
        <f>SUM(J109:K109)</f>
        <v>0</v>
      </c>
      <c r="J109" s="106">
        <v>0</v>
      </c>
      <c r="K109" s="110" t="s">
        <v>115</v>
      </c>
      <c r="L109" s="177"/>
    </row>
    <row r="110" spans="1:12" ht="33.75" customHeight="1">
      <c r="A110" s="101" t="s">
        <v>624</v>
      </c>
      <c r="B110" s="164" t="s">
        <v>33</v>
      </c>
      <c r="C110" s="106">
        <f>SUM(C111,C112,C113)</f>
        <v>3200</v>
      </c>
      <c r="D110" s="106">
        <f>SUM(D111,D112,D113)</f>
        <v>3200</v>
      </c>
      <c r="E110" s="109" t="s">
        <v>115</v>
      </c>
      <c r="F110" s="106">
        <f>SUM(F111,F112,F113)</f>
        <v>3200</v>
      </c>
      <c r="G110" s="106">
        <f>SUM(G111,G112,G113)</f>
        <v>3200</v>
      </c>
      <c r="H110" s="109" t="s">
        <v>115</v>
      </c>
      <c r="I110" s="106">
        <f>SUM(I111,I112,I113)</f>
        <v>0</v>
      </c>
      <c r="J110" s="106">
        <f>SUM(J111,J112,J113)</f>
        <v>0</v>
      </c>
      <c r="K110" s="110" t="s">
        <v>115</v>
      </c>
      <c r="L110" s="177">
        <f>I110*100/F110</f>
        <v>0</v>
      </c>
    </row>
    <row r="111" spans="1:12" ht="22.5" customHeight="1">
      <c r="A111" s="167" t="s">
        <v>572</v>
      </c>
      <c r="B111" s="172"/>
      <c r="C111" s="106">
        <f>SUM(D111:E111)</f>
        <v>0</v>
      </c>
      <c r="D111" s="106">
        <v>0</v>
      </c>
      <c r="E111" s="109" t="s">
        <v>115</v>
      </c>
      <c r="F111" s="106">
        <f>SUM(G111:H111)</f>
        <v>0</v>
      </c>
      <c r="G111" s="106">
        <v>0</v>
      </c>
      <c r="H111" s="109" t="s">
        <v>115</v>
      </c>
      <c r="I111" s="106">
        <f>SUM(J111:K111)</f>
        <v>0</v>
      </c>
      <c r="J111" s="106">
        <v>0</v>
      </c>
      <c r="K111" s="110" t="s">
        <v>115</v>
      </c>
      <c r="L111" s="177"/>
    </row>
    <row r="112" spans="1:12" ht="13.5">
      <c r="A112" s="90" t="s">
        <v>491</v>
      </c>
      <c r="B112" s="172"/>
      <c r="C112" s="106">
        <f>SUM(D112:E112)</f>
        <v>0</v>
      </c>
      <c r="D112" s="106">
        <v>0</v>
      </c>
      <c r="E112" s="109" t="s">
        <v>115</v>
      </c>
      <c r="F112" s="106">
        <f>SUM(G112:H112)</f>
        <v>0</v>
      </c>
      <c r="G112" s="106">
        <v>0</v>
      </c>
      <c r="H112" s="109" t="s">
        <v>115</v>
      </c>
      <c r="I112" s="106">
        <f>SUM(J112:K112)</f>
        <v>0</v>
      </c>
      <c r="J112" s="106">
        <v>0</v>
      </c>
      <c r="K112" s="110" t="s">
        <v>115</v>
      </c>
      <c r="L112" s="177"/>
    </row>
    <row r="113" spans="1:12" ht="13.5">
      <c r="A113" s="90" t="s">
        <v>492</v>
      </c>
      <c r="B113" s="172"/>
      <c r="C113" s="106">
        <f>SUM(D113:E113)</f>
        <v>3200</v>
      </c>
      <c r="D113" s="106">
        <v>3200</v>
      </c>
      <c r="E113" s="109" t="s">
        <v>115</v>
      </c>
      <c r="F113" s="106">
        <f>SUM(G113:H113)</f>
        <v>3200</v>
      </c>
      <c r="G113" s="106">
        <v>3200</v>
      </c>
      <c r="H113" s="109" t="s">
        <v>115</v>
      </c>
      <c r="I113" s="106">
        <f>SUM(J113:K113)</f>
        <v>0</v>
      </c>
      <c r="J113" s="106">
        <v>0</v>
      </c>
      <c r="K113" s="110" t="s">
        <v>115</v>
      </c>
      <c r="L113" s="177">
        <f>I113*100/F113</f>
        <v>0</v>
      </c>
    </row>
    <row r="114" spans="1:12" ht="37.5" customHeight="1">
      <c r="A114" s="168" t="s">
        <v>625</v>
      </c>
      <c r="B114" s="164" t="s">
        <v>111</v>
      </c>
      <c r="C114" s="106">
        <f>SUM(C116:C118)</f>
        <v>8500</v>
      </c>
      <c r="D114" s="173">
        <f>SUM(D116:D118)</f>
        <v>8500</v>
      </c>
      <c r="E114" s="109" t="s">
        <v>115</v>
      </c>
      <c r="F114" s="106">
        <f>SUM(F116:F118)</f>
        <v>8500</v>
      </c>
      <c r="G114" s="173">
        <f>SUM(G116:G118)</f>
        <v>8500</v>
      </c>
      <c r="H114" s="109" t="s">
        <v>115</v>
      </c>
      <c r="I114" s="106">
        <f>SUM(I116:I118)</f>
        <v>2102.666</v>
      </c>
      <c r="J114" s="173">
        <f>SUM(J116:J118)</f>
        <v>2102.666</v>
      </c>
      <c r="K114" s="176" t="s">
        <v>116</v>
      </c>
      <c r="L114" s="177">
        <f>I114*100/F114</f>
        <v>24.73724705882353</v>
      </c>
    </row>
    <row r="115" spans="1:12" ht="13.5">
      <c r="A115" s="166" t="s">
        <v>287</v>
      </c>
      <c r="B115" s="164"/>
      <c r="C115" s="106"/>
      <c r="D115" s="106"/>
      <c r="E115" s="109"/>
      <c r="F115" s="106"/>
      <c r="G115" s="106"/>
      <c r="H115" s="109"/>
      <c r="I115" s="106"/>
      <c r="J115" s="106"/>
      <c r="K115" s="110"/>
      <c r="L115" s="177"/>
    </row>
    <row r="116" spans="1:12" ht="30" customHeight="1">
      <c r="A116" s="90" t="s">
        <v>493</v>
      </c>
      <c r="B116" s="164" t="s">
        <v>34</v>
      </c>
      <c r="C116" s="106">
        <f>SUM(D116:E116)</f>
        <v>0</v>
      </c>
      <c r="D116" s="106">
        <v>0</v>
      </c>
      <c r="E116" s="109" t="s">
        <v>115</v>
      </c>
      <c r="F116" s="106">
        <f>SUM(G116:H116)</f>
        <v>0</v>
      </c>
      <c r="G116" s="106">
        <v>0</v>
      </c>
      <c r="H116" s="109" t="s">
        <v>115</v>
      </c>
      <c r="I116" s="106">
        <f>SUM(J116:K116)</f>
        <v>0</v>
      </c>
      <c r="J116" s="106">
        <v>0</v>
      </c>
      <c r="K116" s="110" t="s">
        <v>115</v>
      </c>
      <c r="L116" s="177"/>
    </row>
    <row r="117" spans="1:12" ht="38.25" customHeight="1">
      <c r="A117" s="90" t="s">
        <v>494</v>
      </c>
      <c r="B117" s="164" t="s">
        <v>35</v>
      </c>
      <c r="C117" s="106">
        <f>SUM(D117:E117)</f>
        <v>0</v>
      </c>
      <c r="D117" s="106">
        <v>0</v>
      </c>
      <c r="E117" s="109" t="s">
        <v>115</v>
      </c>
      <c r="F117" s="106">
        <f>SUM(G117:H117)</f>
        <v>0</v>
      </c>
      <c r="G117" s="106">
        <v>0</v>
      </c>
      <c r="H117" s="109" t="s">
        <v>115</v>
      </c>
      <c r="I117" s="106">
        <f>SUM(J117:K117)</f>
        <v>0</v>
      </c>
      <c r="J117" s="106">
        <v>0</v>
      </c>
      <c r="K117" s="110" t="s">
        <v>115</v>
      </c>
      <c r="L117" s="177"/>
    </row>
    <row r="118" spans="1:12" ht="30.75" customHeight="1">
      <c r="A118" s="101" t="s">
        <v>626</v>
      </c>
      <c r="B118" s="164" t="s">
        <v>36</v>
      </c>
      <c r="C118" s="106">
        <f>SUM(C120,C121,C122)</f>
        <v>8500</v>
      </c>
      <c r="D118" s="106">
        <f>SUM(D120,D121,D122)</f>
        <v>8500</v>
      </c>
      <c r="E118" s="109" t="s">
        <v>115</v>
      </c>
      <c r="F118" s="106">
        <f>SUM(F120,F121,F122)</f>
        <v>8500</v>
      </c>
      <c r="G118" s="106">
        <f>SUM(G120,G121,G122)</f>
        <v>8500</v>
      </c>
      <c r="H118" s="109" t="s">
        <v>115</v>
      </c>
      <c r="I118" s="106">
        <f>SUM(I120,I121,I122)</f>
        <v>2102.666</v>
      </c>
      <c r="J118" s="106">
        <f>SUM(J120,J121,J122)</f>
        <v>2102.666</v>
      </c>
      <c r="K118" s="110" t="s">
        <v>115</v>
      </c>
      <c r="L118" s="177">
        <f>I118*100/F118</f>
        <v>24.73724705882353</v>
      </c>
    </row>
    <row r="119" spans="1:12" ht="13.5">
      <c r="A119" s="90" t="s">
        <v>453</v>
      </c>
      <c r="B119" s="172"/>
      <c r="C119" s="106"/>
      <c r="D119" s="106"/>
      <c r="E119" s="109"/>
      <c r="F119" s="106"/>
      <c r="G119" s="170"/>
      <c r="H119" s="106"/>
      <c r="I119" s="106"/>
      <c r="J119" s="170"/>
      <c r="K119" s="176"/>
      <c r="L119" s="177"/>
    </row>
    <row r="120" spans="1:12" ht="18.75" customHeight="1">
      <c r="A120" s="167" t="s">
        <v>572</v>
      </c>
      <c r="B120" s="172"/>
      <c r="C120" s="106">
        <f>SUM(D120:E120)</f>
        <v>0</v>
      </c>
      <c r="D120" s="106">
        <v>0</v>
      </c>
      <c r="E120" s="109" t="s">
        <v>115</v>
      </c>
      <c r="F120" s="106">
        <f>SUM(G120:H120)</f>
        <v>0</v>
      </c>
      <c r="G120" s="106">
        <v>0</v>
      </c>
      <c r="H120" s="109" t="s">
        <v>115</v>
      </c>
      <c r="I120" s="106">
        <f>SUM(J120:K120)</f>
        <v>0</v>
      </c>
      <c r="J120" s="106">
        <v>0</v>
      </c>
      <c r="K120" s="110" t="s">
        <v>115</v>
      </c>
      <c r="L120" s="177"/>
    </row>
    <row r="121" spans="1:12" ht="13.5">
      <c r="A121" s="90" t="s">
        <v>491</v>
      </c>
      <c r="B121" s="172"/>
      <c r="C121" s="106">
        <f>SUM(D121:E121)</f>
        <v>0</v>
      </c>
      <c r="D121" s="106">
        <v>0</v>
      </c>
      <c r="E121" s="109" t="s">
        <v>115</v>
      </c>
      <c r="F121" s="106">
        <f>SUM(G121:H121)</f>
        <v>0</v>
      </c>
      <c r="G121" s="106">
        <v>0</v>
      </c>
      <c r="H121" s="109" t="s">
        <v>115</v>
      </c>
      <c r="I121" s="106">
        <f>SUM(J121:K121)</f>
        <v>0</v>
      </c>
      <c r="J121" s="106">
        <v>0</v>
      </c>
      <c r="K121" s="110" t="s">
        <v>115</v>
      </c>
      <c r="L121" s="177"/>
    </row>
    <row r="122" spans="1:12" ht="13.5">
      <c r="A122" s="90" t="s">
        <v>492</v>
      </c>
      <c r="B122" s="172"/>
      <c r="C122" s="106">
        <f>SUM(D122:E122)</f>
        <v>8500</v>
      </c>
      <c r="D122" s="106">
        <v>8500</v>
      </c>
      <c r="E122" s="109" t="s">
        <v>115</v>
      </c>
      <c r="F122" s="106">
        <f>SUM(G122:H122)</f>
        <v>8500</v>
      </c>
      <c r="G122" s="106">
        <v>8500</v>
      </c>
      <c r="H122" s="109" t="s">
        <v>115</v>
      </c>
      <c r="I122" s="106">
        <f>SUM(J122:K122)</f>
        <v>2102.666</v>
      </c>
      <c r="J122" s="106">
        <v>2102.666</v>
      </c>
      <c r="K122" s="110" t="s">
        <v>115</v>
      </c>
      <c r="L122" s="177">
        <f>I122*100/F122</f>
        <v>24.73724705882353</v>
      </c>
    </row>
    <row r="123" spans="1:12" ht="32.25" customHeight="1">
      <c r="A123" s="168" t="s">
        <v>627</v>
      </c>
      <c r="B123" s="164" t="s">
        <v>111</v>
      </c>
      <c r="C123" s="106">
        <f>SUM(C125,C129,C135)</f>
        <v>80000</v>
      </c>
      <c r="D123" s="106">
        <f>SUM(D125,D129,D135)</f>
        <v>80000</v>
      </c>
      <c r="E123" s="109" t="s">
        <v>115</v>
      </c>
      <c r="F123" s="106">
        <f>SUM(F125,F129,F135)</f>
        <v>80000</v>
      </c>
      <c r="G123" s="106">
        <f>SUM(G125,G129,G135)</f>
        <v>80000</v>
      </c>
      <c r="H123" s="109" t="s">
        <v>115</v>
      </c>
      <c r="I123" s="106">
        <f>SUM(I125,I129,I135)</f>
        <v>10940</v>
      </c>
      <c r="J123" s="106">
        <f>SUM(J125,J129,J135)</f>
        <v>10940</v>
      </c>
      <c r="K123" s="110" t="s">
        <v>115</v>
      </c>
      <c r="L123" s="177">
        <f>I123*100/F123</f>
        <v>13.675</v>
      </c>
    </row>
    <row r="124" spans="1:12" ht="13.5">
      <c r="A124" s="160" t="s">
        <v>453</v>
      </c>
      <c r="B124" s="161"/>
      <c r="C124" s="106"/>
      <c r="D124" s="106"/>
      <c r="E124" s="106"/>
      <c r="F124" s="106"/>
      <c r="G124" s="106"/>
      <c r="H124" s="106"/>
      <c r="I124" s="106"/>
      <c r="J124" s="106"/>
      <c r="K124" s="176"/>
      <c r="L124" s="177"/>
    </row>
    <row r="125" spans="1:12" ht="25.5" customHeight="1">
      <c r="A125" s="165" t="s">
        <v>495</v>
      </c>
      <c r="B125" s="161"/>
      <c r="C125" s="106">
        <f>SUM(C127:C128)</f>
        <v>0</v>
      </c>
      <c r="D125" s="106">
        <f>SUM(D127:D128)</f>
        <v>0</v>
      </c>
      <c r="E125" s="109" t="s">
        <v>116</v>
      </c>
      <c r="F125" s="106">
        <f>SUM(F127:F128)</f>
        <v>0</v>
      </c>
      <c r="G125" s="106">
        <f>SUM(G127:G128)</f>
        <v>0</v>
      </c>
      <c r="H125" s="109" t="s">
        <v>116</v>
      </c>
      <c r="I125" s="106">
        <f>SUM(I127:I128)</f>
        <v>0</v>
      </c>
      <c r="J125" s="106">
        <f>SUM(J127:J128)</f>
        <v>0</v>
      </c>
      <c r="K125" s="110" t="s">
        <v>116</v>
      </c>
      <c r="L125" s="177"/>
    </row>
    <row r="126" spans="1:12" ht="13.5">
      <c r="A126" s="160" t="s">
        <v>453</v>
      </c>
      <c r="B126" s="161"/>
      <c r="C126" s="106"/>
      <c r="D126" s="106"/>
      <c r="E126" s="109"/>
      <c r="F126" s="106"/>
      <c r="G126" s="106"/>
      <c r="H126" s="109"/>
      <c r="I126" s="106"/>
      <c r="J126" s="106"/>
      <c r="K126" s="110"/>
      <c r="L126" s="177"/>
    </row>
    <row r="127" spans="1:12" ht="32.25" customHeight="1">
      <c r="A127" s="167" t="s">
        <v>496</v>
      </c>
      <c r="B127" s="163" t="s">
        <v>142</v>
      </c>
      <c r="C127" s="106">
        <f>SUM(D127:E127)</f>
        <v>0</v>
      </c>
      <c r="D127" s="106">
        <v>0</v>
      </c>
      <c r="E127" s="109" t="s">
        <v>115</v>
      </c>
      <c r="F127" s="106">
        <f>SUM(G127:H127)</f>
        <v>0</v>
      </c>
      <c r="G127" s="106">
        <v>0</v>
      </c>
      <c r="H127" s="109" t="s">
        <v>115</v>
      </c>
      <c r="I127" s="106">
        <f>SUM(J127:K127)</f>
        <v>0</v>
      </c>
      <c r="J127" s="106">
        <v>0</v>
      </c>
      <c r="K127" s="110" t="s">
        <v>115</v>
      </c>
      <c r="L127" s="177"/>
    </row>
    <row r="128" spans="1:12" ht="36" customHeight="1">
      <c r="A128" s="167" t="s">
        <v>497</v>
      </c>
      <c r="B128" s="163" t="s">
        <v>5</v>
      </c>
      <c r="C128" s="106">
        <f>SUM(D128:E128)</f>
        <v>0</v>
      </c>
      <c r="D128" s="106">
        <v>0</v>
      </c>
      <c r="E128" s="109" t="s">
        <v>115</v>
      </c>
      <c r="F128" s="106">
        <f>SUM(G128:H128)</f>
        <v>0</v>
      </c>
      <c r="G128" s="106">
        <v>0</v>
      </c>
      <c r="H128" s="109" t="s">
        <v>115</v>
      </c>
      <c r="I128" s="106">
        <f>SUM(J128:K128)</f>
        <v>0</v>
      </c>
      <c r="J128" s="106">
        <v>0</v>
      </c>
      <c r="K128" s="110" t="s">
        <v>115</v>
      </c>
      <c r="L128" s="177"/>
    </row>
    <row r="129" spans="1:12" ht="44.25" customHeight="1">
      <c r="A129" s="168" t="s">
        <v>628</v>
      </c>
      <c r="B129" s="164" t="s">
        <v>111</v>
      </c>
      <c r="C129" s="106">
        <f>SUM(C131:C134)</f>
        <v>80000</v>
      </c>
      <c r="D129" s="106">
        <f>SUM(D131:D134)</f>
        <v>80000</v>
      </c>
      <c r="E129" s="109" t="s">
        <v>115</v>
      </c>
      <c r="F129" s="106">
        <f>SUM(F131:F134)</f>
        <v>80000</v>
      </c>
      <c r="G129" s="106">
        <f>SUM(G131:G134)</f>
        <v>80000</v>
      </c>
      <c r="H129" s="109" t="s">
        <v>115</v>
      </c>
      <c r="I129" s="106">
        <f>SUM(I131:I134)</f>
        <v>10940</v>
      </c>
      <c r="J129" s="106">
        <f>SUM(J131:J134)</f>
        <v>10940</v>
      </c>
      <c r="K129" s="110" t="s">
        <v>115</v>
      </c>
      <c r="L129" s="177">
        <f>I129*100/F129</f>
        <v>13.675</v>
      </c>
    </row>
    <row r="130" spans="1:12" ht="13.5">
      <c r="A130" s="166" t="s">
        <v>287</v>
      </c>
      <c r="B130" s="164"/>
      <c r="C130" s="106"/>
      <c r="D130" s="106"/>
      <c r="E130" s="109"/>
      <c r="F130" s="106"/>
      <c r="G130" s="106"/>
      <c r="H130" s="109"/>
      <c r="I130" s="106"/>
      <c r="J130" s="106"/>
      <c r="K130" s="110"/>
      <c r="L130" s="177"/>
    </row>
    <row r="131" spans="1:12" ht="20.25" customHeight="1">
      <c r="A131" s="167" t="s">
        <v>498</v>
      </c>
      <c r="B131" s="164" t="s">
        <v>37</v>
      </c>
      <c r="C131" s="106">
        <f>SUM(D131:E131)</f>
        <v>0</v>
      </c>
      <c r="D131" s="106">
        <v>0</v>
      </c>
      <c r="E131" s="109" t="s">
        <v>115</v>
      </c>
      <c r="F131" s="106">
        <f>SUM(G131:H131)</f>
        <v>0</v>
      </c>
      <c r="G131" s="106">
        <v>0</v>
      </c>
      <c r="H131" s="109" t="s">
        <v>115</v>
      </c>
      <c r="I131" s="106">
        <f>SUM(J131:K131)</f>
        <v>0</v>
      </c>
      <c r="J131" s="106">
        <v>0</v>
      </c>
      <c r="K131" s="110" t="s">
        <v>115</v>
      </c>
      <c r="L131" s="177"/>
    </row>
    <row r="132" spans="1:12" ht="36" customHeight="1">
      <c r="A132" s="167" t="s">
        <v>499</v>
      </c>
      <c r="B132" s="164" t="s">
        <v>38</v>
      </c>
      <c r="C132" s="106">
        <f>SUM(D132:E132)</f>
        <v>20000</v>
      </c>
      <c r="D132" s="106">
        <v>20000</v>
      </c>
      <c r="E132" s="109" t="s">
        <v>115</v>
      </c>
      <c r="F132" s="106">
        <f>SUM(G132:H132)</f>
        <v>20000</v>
      </c>
      <c r="G132" s="106">
        <v>20000</v>
      </c>
      <c r="H132" s="109" t="s">
        <v>115</v>
      </c>
      <c r="I132" s="106">
        <f>SUM(J132:K132)</f>
        <v>640</v>
      </c>
      <c r="J132" s="106">
        <v>640</v>
      </c>
      <c r="K132" s="110" t="s">
        <v>115</v>
      </c>
      <c r="L132" s="177">
        <f>I132*100/F132</f>
        <v>3.2</v>
      </c>
    </row>
    <row r="133" spans="1:12" ht="17.25" customHeight="1">
      <c r="A133" s="167" t="s">
        <v>500</v>
      </c>
      <c r="B133" s="164" t="s">
        <v>39</v>
      </c>
      <c r="C133" s="106">
        <f>SUM(D133:E133)</f>
        <v>0</v>
      </c>
      <c r="D133" s="106">
        <v>0</v>
      </c>
      <c r="E133" s="109" t="s">
        <v>115</v>
      </c>
      <c r="F133" s="106">
        <f>SUM(G133:H133)</f>
        <v>0</v>
      </c>
      <c r="G133" s="106">
        <v>0</v>
      </c>
      <c r="H133" s="109" t="s">
        <v>115</v>
      </c>
      <c r="I133" s="106">
        <f>SUM(J133:K133)</f>
        <v>0</v>
      </c>
      <c r="J133" s="106">
        <v>0</v>
      </c>
      <c r="K133" s="110" t="s">
        <v>115</v>
      </c>
      <c r="L133" s="177"/>
    </row>
    <row r="134" spans="1:12" ht="14.25" customHeight="1">
      <c r="A134" s="167" t="s">
        <v>501</v>
      </c>
      <c r="B134" s="164" t="s">
        <v>147</v>
      </c>
      <c r="C134" s="106">
        <f>SUM(D134:E134)</f>
        <v>60000</v>
      </c>
      <c r="D134" s="106">
        <v>60000</v>
      </c>
      <c r="E134" s="109" t="s">
        <v>115</v>
      </c>
      <c r="F134" s="106">
        <f>SUM(G134:H134)</f>
        <v>60000</v>
      </c>
      <c r="G134" s="106">
        <v>60000</v>
      </c>
      <c r="H134" s="109" t="s">
        <v>115</v>
      </c>
      <c r="I134" s="106">
        <f>SUM(J134:K134)</f>
        <v>10300</v>
      </c>
      <c r="J134" s="106">
        <v>10300</v>
      </c>
      <c r="K134" s="110" t="s">
        <v>115</v>
      </c>
      <c r="L134" s="177">
        <f>I134*100/F134</f>
        <v>17.166666666666668</v>
      </c>
    </row>
    <row r="135" spans="1:12" ht="23.25" customHeight="1">
      <c r="A135" s="168" t="s">
        <v>629</v>
      </c>
      <c r="B135" s="164" t="s">
        <v>111</v>
      </c>
      <c r="C135" s="106">
        <f>SUM(C137)</f>
        <v>0</v>
      </c>
      <c r="D135" s="106">
        <f>SUM(D137)</f>
        <v>0</v>
      </c>
      <c r="E135" s="109" t="s">
        <v>115</v>
      </c>
      <c r="F135" s="106">
        <f>SUM(F137)</f>
        <v>0</v>
      </c>
      <c r="G135" s="106">
        <f>SUM(G137)</f>
        <v>0</v>
      </c>
      <c r="H135" s="109" t="s">
        <v>115</v>
      </c>
      <c r="I135" s="106">
        <f>SUM(I137)</f>
        <v>0</v>
      </c>
      <c r="J135" s="106">
        <f>SUM(J137)</f>
        <v>0</v>
      </c>
      <c r="K135" s="110" t="s">
        <v>115</v>
      </c>
      <c r="L135" s="177"/>
    </row>
    <row r="136" spans="1:12" ht="13.5">
      <c r="A136" s="166" t="s">
        <v>287</v>
      </c>
      <c r="B136" s="164"/>
      <c r="C136" s="106"/>
      <c r="D136" s="106"/>
      <c r="E136" s="109"/>
      <c r="F136" s="106"/>
      <c r="G136" s="106"/>
      <c r="H136" s="109"/>
      <c r="I136" s="106"/>
      <c r="J136" s="106"/>
      <c r="K136" s="110"/>
      <c r="L136" s="177"/>
    </row>
    <row r="137" spans="1:12" ht="13.5">
      <c r="A137" s="167" t="s">
        <v>502</v>
      </c>
      <c r="B137" s="164" t="s">
        <v>40</v>
      </c>
      <c r="C137" s="106">
        <f>SUM(D137:E137)</f>
        <v>0</v>
      </c>
      <c r="D137" s="106">
        <v>0</v>
      </c>
      <c r="E137" s="109" t="s">
        <v>116</v>
      </c>
      <c r="F137" s="106">
        <f>SUM(G137:H137)</f>
        <v>0</v>
      </c>
      <c r="G137" s="106">
        <v>0</v>
      </c>
      <c r="H137" s="109" t="s">
        <v>115</v>
      </c>
      <c r="I137" s="106">
        <f>SUM(J137:K137)</f>
        <v>0</v>
      </c>
      <c r="J137" s="106">
        <v>0</v>
      </c>
      <c r="K137" s="110" t="s">
        <v>115</v>
      </c>
      <c r="L137" s="177"/>
    </row>
    <row r="138" spans="1:12" ht="50.25" customHeight="1">
      <c r="A138" s="168" t="s">
        <v>630</v>
      </c>
      <c r="B138" s="164" t="s">
        <v>111</v>
      </c>
      <c r="C138" s="106">
        <f>SUM(C140,C144,C150,C153,C157,C160,C163)</f>
        <v>1033547.26</v>
      </c>
      <c r="D138" s="106">
        <f aca="true" t="shared" si="15" ref="D138:K138">SUM(D140,D144,D150,D153,D157,D160,D163)</f>
        <v>1033547.26</v>
      </c>
      <c r="E138" s="106">
        <f>SUM(E140,E144,E150,E153,E157,E160,E163)</f>
        <v>0</v>
      </c>
      <c r="F138" s="106">
        <f t="shared" si="15"/>
        <v>38547.26000000001</v>
      </c>
      <c r="G138" s="106">
        <f t="shared" si="15"/>
        <v>1033547.26</v>
      </c>
      <c r="H138" s="106">
        <f t="shared" si="15"/>
        <v>0</v>
      </c>
      <c r="I138" s="106">
        <f t="shared" si="15"/>
        <v>2088.124</v>
      </c>
      <c r="J138" s="106">
        <f t="shared" si="15"/>
        <v>252088.124</v>
      </c>
      <c r="K138" s="176">
        <f t="shared" si="15"/>
        <v>0</v>
      </c>
      <c r="L138" s="177">
        <f>I138*100/F138</f>
        <v>5.417049097653113</v>
      </c>
    </row>
    <row r="139" spans="1:12" ht="13.5">
      <c r="A139" s="160" t="s">
        <v>453</v>
      </c>
      <c r="B139" s="161"/>
      <c r="C139" s="106"/>
      <c r="D139" s="106"/>
      <c r="E139" s="106"/>
      <c r="F139" s="106"/>
      <c r="G139" s="106"/>
      <c r="H139" s="106"/>
      <c r="I139" s="106"/>
      <c r="J139" s="106"/>
      <c r="K139" s="176"/>
      <c r="L139" s="177"/>
    </row>
    <row r="140" spans="1:12" ht="53.25" customHeight="1">
      <c r="A140" s="168" t="s">
        <v>631</v>
      </c>
      <c r="B140" s="164" t="s">
        <v>111</v>
      </c>
      <c r="C140" s="106">
        <f>SUM(C142:C143)</f>
        <v>6000</v>
      </c>
      <c r="D140" s="106">
        <f>SUM(D142:D143)</f>
        <v>6000</v>
      </c>
      <c r="E140" s="109" t="s">
        <v>115</v>
      </c>
      <c r="F140" s="106">
        <f>SUM(F142:F143)</f>
        <v>6000</v>
      </c>
      <c r="G140" s="106">
        <f>SUM(G142:G143)</f>
        <v>6000</v>
      </c>
      <c r="H140" s="109" t="s">
        <v>115</v>
      </c>
      <c r="I140" s="106">
        <f>SUM(I142:I143)</f>
        <v>0</v>
      </c>
      <c r="J140" s="106">
        <f>SUM(J142:J143)</f>
        <v>0</v>
      </c>
      <c r="K140" s="110" t="s">
        <v>115</v>
      </c>
      <c r="L140" s="177">
        <f>I140*100/F140</f>
        <v>0</v>
      </c>
    </row>
    <row r="141" spans="1:12" ht="13.5">
      <c r="A141" s="166" t="s">
        <v>287</v>
      </c>
      <c r="B141" s="164"/>
      <c r="C141" s="106"/>
      <c r="D141" s="106"/>
      <c r="E141" s="109"/>
      <c r="F141" s="106"/>
      <c r="G141" s="106"/>
      <c r="H141" s="109" t="s">
        <v>115</v>
      </c>
      <c r="I141" s="106"/>
      <c r="J141" s="106"/>
      <c r="K141" s="110" t="s">
        <v>115</v>
      </c>
      <c r="L141" s="177"/>
    </row>
    <row r="142" spans="1:12" ht="51" customHeight="1">
      <c r="A142" s="167" t="s">
        <v>503</v>
      </c>
      <c r="B142" s="164" t="s">
        <v>41</v>
      </c>
      <c r="C142" s="106">
        <f>SUM(D142:E142)</f>
        <v>0</v>
      </c>
      <c r="D142" s="106">
        <v>0</v>
      </c>
      <c r="E142" s="109" t="s">
        <v>115</v>
      </c>
      <c r="F142" s="106">
        <f>SUM(G142:H142)</f>
        <v>0</v>
      </c>
      <c r="G142" s="106">
        <v>0</v>
      </c>
      <c r="H142" s="109" t="s">
        <v>115</v>
      </c>
      <c r="I142" s="106">
        <f>SUM(J142:K142)</f>
        <v>0</v>
      </c>
      <c r="J142" s="106">
        <v>0</v>
      </c>
      <c r="K142" s="110" t="s">
        <v>115</v>
      </c>
      <c r="L142" s="177"/>
    </row>
    <row r="143" spans="1:12" ht="29.25" customHeight="1">
      <c r="A143" s="167" t="s">
        <v>504</v>
      </c>
      <c r="B143" s="164" t="s">
        <v>42</v>
      </c>
      <c r="C143" s="106">
        <f>SUM(D143:E143)</f>
        <v>6000</v>
      </c>
      <c r="D143" s="106">
        <v>6000</v>
      </c>
      <c r="E143" s="109" t="s">
        <v>115</v>
      </c>
      <c r="F143" s="106">
        <f>SUM(G143:H143)</f>
        <v>6000</v>
      </c>
      <c r="G143" s="106">
        <v>6000</v>
      </c>
      <c r="H143" s="109" t="s">
        <v>115</v>
      </c>
      <c r="I143" s="106">
        <f>SUM(J143:K143)</f>
        <v>0</v>
      </c>
      <c r="J143" s="106">
        <v>0</v>
      </c>
      <c r="K143" s="110" t="s">
        <v>115</v>
      </c>
      <c r="L143" s="177">
        <f>I143*100/F143</f>
        <v>0</v>
      </c>
    </row>
    <row r="144" spans="1:12" ht="59.25" customHeight="1">
      <c r="A144" s="168" t="s">
        <v>632</v>
      </c>
      <c r="B144" s="164" t="s">
        <v>111</v>
      </c>
      <c r="C144" s="106">
        <f>SUM(C146:C149)</f>
        <v>12000</v>
      </c>
      <c r="D144" s="106">
        <f>SUM(D146:D149)</f>
        <v>12000</v>
      </c>
      <c r="E144" s="109" t="s">
        <v>115</v>
      </c>
      <c r="F144" s="106">
        <f>SUM(F146:F149)</f>
        <v>12000</v>
      </c>
      <c r="G144" s="106">
        <f>SUM(G146:G149)</f>
        <v>12000</v>
      </c>
      <c r="H144" s="109" t="s">
        <v>115</v>
      </c>
      <c r="I144" s="106">
        <f>SUM(I146:I149)</f>
        <v>2088.124</v>
      </c>
      <c r="J144" s="106">
        <f>SUM(J146:J149)</f>
        <v>2088.124</v>
      </c>
      <c r="K144" s="110" t="s">
        <v>115</v>
      </c>
      <c r="L144" s="177">
        <f>I144*100/F144</f>
        <v>17.40103333333333</v>
      </c>
    </row>
    <row r="145" spans="1:12" ht="13.5">
      <c r="A145" s="166" t="s">
        <v>287</v>
      </c>
      <c r="B145" s="164"/>
      <c r="C145" s="106"/>
      <c r="D145" s="106"/>
      <c r="E145" s="109"/>
      <c r="F145" s="106"/>
      <c r="G145" s="106"/>
      <c r="H145" s="109"/>
      <c r="I145" s="106"/>
      <c r="J145" s="106"/>
      <c r="K145" s="110"/>
      <c r="L145" s="177"/>
    </row>
    <row r="146" spans="1:12" ht="21.75" customHeight="1">
      <c r="A146" s="167" t="s">
        <v>505</v>
      </c>
      <c r="B146" s="164" t="s">
        <v>48</v>
      </c>
      <c r="C146" s="106">
        <f>SUM(D146:E146)</f>
        <v>0</v>
      </c>
      <c r="D146" s="106">
        <v>0</v>
      </c>
      <c r="E146" s="109" t="s">
        <v>115</v>
      </c>
      <c r="F146" s="106">
        <f>SUM(G146:H146)</f>
        <v>0</v>
      </c>
      <c r="G146" s="106">
        <v>0</v>
      </c>
      <c r="H146" s="109" t="s">
        <v>115</v>
      </c>
      <c r="I146" s="106">
        <f>SUM(J146:K146)</f>
        <v>0</v>
      </c>
      <c r="J146" s="106">
        <v>0</v>
      </c>
      <c r="K146" s="110" t="s">
        <v>115</v>
      </c>
      <c r="L146" s="177"/>
    </row>
    <row r="147" spans="1:12" ht="13.5">
      <c r="A147" s="167" t="s">
        <v>506</v>
      </c>
      <c r="B147" s="171">
        <v>4822</v>
      </c>
      <c r="C147" s="106">
        <f>SUM(D147:E147)</f>
        <v>0</v>
      </c>
      <c r="D147" s="106">
        <v>0</v>
      </c>
      <c r="E147" s="109" t="s">
        <v>115</v>
      </c>
      <c r="F147" s="106">
        <f>SUM(G147:H147)</f>
        <v>0</v>
      </c>
      <c r="G147" s="106">
        <v>0</v>
      </c>
      <c r="H147" s="109" t="s">
        <v>115</v>
      </c>
      <c r="I147" s="106">
        <f>SUM(J147:K147)</f>
        <v>0</v>
      </c>
      <c r="J147" s="106">
        <v>0</v>
      </c>
      <c r="K147" s="110" t="s">
        <v>115</v>
      </c>
      <c r="L147" s="177"/>
    </row>
    <row r="148" spans="1:12" ht="21" customHeight="1">
      <c r="A148" s="167" t="s">
        <v>552</v>
      </c>
      <c r="B148" s="164" t="s">
        <v>49</v>
      </c>
      <c r="C148" s="106">
        <f>SUM(D148:E148)</f>
        <v>12000</v>
      </c>
      <c r="D148" s="106">
        <v>12000</v>
      </c>
      <c r="E148" s="109" t="s">
        <v>115</v>
      </c>
      <c r="F148" s="106">
        <f>SUM(G148:H148)</f>
        <v>12000</v>
      </c>
      <c r="G148" s="106">
        <v>12000</v>
      </c>
      <c r="H148" s="109" t="s">
        <v>115</v>
      </c>
      <c r="I148" s="106">
        <f>SUM(J148:K148)</f>
        <v>2088.124</v>
      </c>
      <c r="J148" s="106">
        <v>2088.124</v>
      </c>
      <c r="K148" s="110" t="s">
        <v>115</v>
      </c>
      <c r="L148" s="177"/>
    </row>
    <row r="149" spans="1:12" ht="33" customHeight="1">
      <c r="A149" s="167" t="s">
        <v>507</v>
      </c>
      <c r="B149" s="164" t="s">
        <v>50</v>
      </c>
      <c r="C149" s="106">
        <f>SUM(D149:E149)</f>
        <v>0</v>
      </c>
      <c r="D149" s="106">
        <v>0</v>
      </c>
      <c r="E149" s="109" t="s">
        <v>115</v>
      </c>
      <c r="F149" s="106">
        <f>SUM(G149:H149)</f>
        <v>0</v>
      </c>
      <c r="G149" s="106">
        <v>0</v>
      </c>
      <c r="H149" s="109" t="s">
        <v>115</v>
      </c>
      <c r="I149" s="106">
        <f>SUM(J149:K149)</f>
        <v>0</v>
      </c>
      <c r="J149" s="106">
        <v>0</v>
      </c>
      <c r="K149" s="110" t="s">
        <v>115</v>
      </c>
      <c r="L149" s="177"/>
    </row>
    <row r="150" spans="1:12" ht="38.25" customHeight="1">
      <c r="A150" s="168" t="s">
        <v>633</v>
      </c>
      <c r="B150" s="164" t="s">
        <v>111</v>
      </c>
      <c r="C150" s="106">
        <f>SUM(C152)</f>
        <v>0</v>
      </c>
      <c r="D150" s="106">
        <f>SUM(D152)</f>
        <v>0</v>
      </c>
      <c r="E150" s="109" t="s">
        <v>115</v>
      </c>
      <c r="F150" s="106">
        <f>SUM(F152)</f>
        <v>0</v>
      </c>
      <c r="G150" s="106">
        <f>SUM(G152)</f>
        <v>0</v>
      </c>
      <c r="H150" s="109" t="s">
        <v>115</v>
      </c>
      <c r="I150" s="106">
        <f>SUM(I152)</f>
        <v>0</v>
      </c>
      <c r="J150" s="106">
        <f>SUM(J152)</f>
        <v>0</v>
      </c>
      <c r="K150" s="110" t="s">
        <v>115</v>
      </c>
      <c r="L150" s="177"/>
    </row>
    <row r="151" spans="1:12" ht="13.5">
      <c r="A151" s="166" t="s">
        <v>287</v>
      </c>
      <c r="B151" s="164"/>
      <c r="C151" s="106"/>
      <c r="D151" s="106"/>
      <c r="E151" s="109"/>
      <c r="F151" s="106"/>
      <c r="G151" s="106"/>
      <c r="H151" s="109"/>
      <c r="I151" s="106"/>
      <c r="J151" s="106"/>
      <c r="K151" s="110"/>
      <c r="L151" s="177"/>
    </row>
    <row r="152" spans="1:12" ht="33.75" customHeight="1">
      <c r="A152" s="167" t="s">
        <v>553</v>
      </c>
      <c r="B152" s="164" t="s">
        <v>51</v>
      </c>
      <c r="C152" s="106">
        <f>SUM(D152:E152)</f>
        <v>0</v>
      </c>
      <c r="D152" s="106">
        <v>0</v>
      </c>
      <c r="E152" s="109" t="s">
        <v>115</v>
      </c>
      <c r="F152" s="106">
        <f>SUM(G152:H152)</f>
        <v>0</v>
      </c>
      <c r="G152" s="106">
        <v>0</v>
      </c>
      <c r="H152" s="109" t="s">
        <v>115</v>
      </c>
      <c r="I152" s="106">
        <f>SUM(J152:K152)</f>
        <v>0</v>
      </c>
      <c r="J152" s="106">
        <v>0</v>
      </c>
      <c r="K152" s="110" t="s">
        <v>115</v>
      </c>
      <c r="L152" s="177"/>
    </row>
    <row r="153" spans="1:12" ht="54" customHeight="1">
      <c r="A153" s="168" t="s">
        <v>554</v>
      </c>
      <c r="B153" s="164" t="s">
        <v>111</v>
      </c>
      <c r="C153" s="106">
        <f>SUM(C155:C156)</f>
        <v>0</v>
      </c>
      <c r="D153" s="106">
        <f>SUM(D155:D156)</f>
        <v>0</v>
      </c>
      <c r="E153" s="109" t="s">
        <v>115</v>
      </c>
      <c r="F153" s="106">
        <f>SUM(F155:F156)</f>
        <v>0</v>
      </c>
      <c r="G153" s="106">
        <f>SUM(G155:G156)</f>
        <v>0</v>
      </c>
      <c r="H153" s="109" t="s">
        <v>115</v>
      </c>
      <c r="I153" s="106">
        <f>SUM(I155:I156)</f>
        <v>0</v>
      </c>
      <c r="J153" s="106">
        <f>SUM(J155:J156)</f>
        <v>0</v>
      </c>
      <c r="K153" s="110" t="s">
        <v>115</v>
      </c>
      <c r="L153" s="177"/>
    </row>
    <row r="154" spans="1:12" ht="13.5">
      <c r="A154" s="166" t="s">
        <v>287</v>
      </c>
      <c r="B154" s="164"/>
      <c r="C154" s="106"/>
      <c r="D154" s="106"/>
      <c r="E154" s="109"/>
      <c r="F154" s="106"/>
      <c r="G154" s="106"/>
      <c r="H154" s="109"/>
      <c r="I154" s="106"/>
      <c r="J154" s="106"/>
      <c r="K154" s="110"/>
      <c r="L154" s="177"/>
    </row>
    <row r="155" spans="1:12" ht="33.75" customHeight="1">
      <c r="A155" s="167" t="s">
        <v>508</v>
      </c>
      <c r="B155" s="164" t="s">
        <v>52</v>
      </c>
      <c r="C155" s="106">
        <f>SUM(D155:E155)</f>
        <v>0</v>
      </c>
      <c r="D155" s="106">
        <v>0</v>
      </c>
      <c r="E155" s="109" t="s">
        <v>115</v>
      </c>
      <c r="F155" s="106">
        <f>SUM(G155:H155)</f>
        <v>0</v>
      </c>
      <c r="G155" s="106">
        <v>0</v>
      </c>
      <c r="H155" s="109" t="s">
        <v>115</v>
      </c>
      <c r="I155" s="106">
        <f>SUM(J155:K155)</f>
        <v>0</v>
      </c>
      <c r="J155" s="106">
        <v>0</v>
      </c>
      <c r="K155" s="110" t="s">
        <v>115</v>
      </c>
      <c r="L155" s="177"/>
    </row>
    <row r="156" spans="1:12" ht="30.75" customHeight="1">
      <c r="A156" s="167" t="s">
        <v>509</v>
      </c>
      <c r="B156" s="164" t="s">
        <v>53</v>
      </c>
      <c r="C156" s="106">
        <f>SUM(D156:E156)</f>
        <v>0</v>
      </c>
      <c r="D156" s="106">
        <v>0</v>
      </c>
      <c r="E156" s="109" t="s">
        <v>115</v>
      </c>
      <c r="F156" s="106">
        <f>SUM(G156:H156)</f>
        <v>0</v>
      </c>
      <c r="G156" s="106">
        <v>0</v>
      </c>
      <c r="H156" s="109" t="s">
        <v>115</v>
      </c>
      <c r="I156" s="106">
        <f>SUM(J156:K156)</f>
        <v>0</v>
      </c>
      <c r="J156" s="106">
        <v>0</v>
      </c>
      <c r="K156" s="110" t="s">
        <v>115</v>
      </c>
      <c r="L156" s="177"/>
    </row>
    <row r="157" spans="1:12" ht="49.5" customHeight="1">
      <c r="A157" s="168" t="s">
        <v>634</v>
      </c>
      <c r="B157" s="164" t="s">
        <v>111</v>
      </c>
      <c r="C157" s="106">
        <f>SUM(C159)</f>
        <v>0</v>
      </c>
      <c r="D157" s="106">
        <f>SUM(D159)</f>
        <v>0</v>
      </c>
      <c r="E157" s="109" t="s">
        <v>115</v>
      </c>
      <c r="F157" s="106">
        <f>SUM(F159)</f>
        <v>0</v>
      </c>
      <c r="G157" s="106">
        <f>SUM(G159)</f>
        <v>0</v>
      </c>
      <c r="H157" s="109" t="s">
        <v>115</v>
      </c>
      <c r="I157" s="106">
        <f>SUM(I159)</f>
        <v>0</v>
      </c>
      <c r="J157" s="106">
        <f>SUM(J159)</f>
        <v>0</v>
      </c>
      <c r="K157" s="110" t="s">
        <v>115</v>
      </c>
      <c r="L157" s="177"/>
    </row>
    <row r="158" spans="1:12" ht="13.5">
      <c r="A158" s="166" t="s">
        <v>287</v>
      </c>
      <c r="B158" s="164"/>
      <c r="C158" s="106"/>
      <c r="D158" s="106"/>
      <c r="E158" s="109"/>
      <c r="F158" s="106"/>
      <c r="G158" s="106"/>
      <c r="H158" s="109"/>
      <c r="I158" s="106"/>
      <c r="J158" s="106"/>
      <c r="K158" s="110"/>
      <c r="L158" s="177"/>
    </row>
    <row r="159" spans="1:12" ht="39.75" customHeight="1">
      <c r="A159" s="167" t="s">
        <v>510</v>
      </c>
      <c r="B159" s="164" t="s">
        <v>54</v>
      </c>
      <c r="C159" s="106">
        <f>SUM(D159:E159)</f>
        <v>0</v>
      </c>
      <c r="D159" s="106">
        <v>0</v>
      </c>
      <c r="E159" s="109" t="s">
        <v>115</v>
      </c>
      <c r="F159" s="106">
        <f>SUM(G159:H159)</f>
        <v>0</v>
      </c>
      <c r="G159" s="106">
        <v>0</v>
      </c>
      <c r="H159" s="109" t="s">
        <v>115</v>
      </c>
      <c r="I159" s="106">
        <f>SUM(J159:K159)</f>
        <v>0</v>
      </c>
      <c r="J159" s="106">
        <v>0</v>
      </c>
      <c r="K159" s="110" t="s">
        <v>115</v>
      </c>
      <c r="L159" s="177"/>
    </row>
    <row r="160" spans="1:12" ht="17.25" customHeight="1">
      <c r="A160" s="168" t="s">
        <v>511</v>
      </c>
      <c r="B160" s="164" t="s">
        <v>111</v>
      </c>
      <c r="C160" s="106">
        <f>SUM(C162)</f>
        <v>0</v>
      </c>
      <c r="D160" s="106">
        <f>SUM(D162)</f>
        <v>0</v>
      </c>
      <c r="E160" s="109" t="s">
        <v>115</v>
      </c>
      <c r="F160" s="106">
        <f>SUM(F162)</f>
        <v>0</v>
      </c>
      <c r="G160" s="106">
        <f>SUM(G162)</f>
        <v>0</v>
      </c>
      <c r="H160" s="109" t="s">
        <v>115</v>
      </c>
      <c r="I160" s="106">
        <f>SUM(I162)</f>
        <v>0</v>
      </c>
      <c r="J160" s="106">
        <f>SUM(J162)</f>
        <v>0</v>
      </c>
      <c r="K160" s="110" t="s">
        <v>115</v>
      </c>
      <c r="L160" s="177"/>
    </row>
    <row r="161" spans="1:12" ht="13.5">
      <c r="A161" s="166" t="s">
        <v>287</v>
      </c>
      <c r="B161" s="164"/>
      <c r="C161" s="106"/>
      <c r="D161" s="106"/>
      <c r="E161" s="109"/>
      <c r="F161" s="106"/>
      <c r="G161" s="106"/>
      <c r="H161" s="109"/>
      <c r="I161" s="106"/>
      <c r="J161" s="106"/>
      <c r="K161" s="110"/>
      <c r="L161" s="177"/>
    </row>
    <row r="162" spans="1:12" ht="17.25" customHeight="1">
      <c r="A162" s="167" t="s">
        <v>512</v>
      </c>
      <c r="B162" s="164" t="s">
        <v>55</v>
      </c>
      <c r="C162" s="106">
        <f>SUM(D162:E162)</f>
        <v>0</v>
      </c>
      <c r="D162" s="106">
        <v>0</v>
      </c>
      <c r="E162" s="109" t="s">
        <v>115</v>
      </c>
      <c r="F162" s="106">
        <f>SUM(G162:H162)</f>
        <v>0</v>
      </c>
      <c r="G162" s="106">
        <v>0</v>
      </c>
      <c r="H162" s="109" t="s">
        <v>115</v>
      </c>
      <c r="I162" s="106">
        <f>SUM(J162:K162)</f>
        <v>0</v>
      </c>
      <c r="J162" s="106">
        <v>0</v>
      </c>
      <c r="K162" s="110" t="s">
        <v>115</v>
      </c>
      <c r="L162" s="177"/>
    </row>
    <row r="163" spans="1:12" ht="15" customHeight="1">
      <c r="A163" s="168" t="s">
        <v>635</v>
      </c>
      <c r="B163" s="164" t="s">
        <v>111</v>
      </c>
      <c r="C163" s="106">
        <v>1015547.26</v>
      </c>
      <c r="D163" s="106">
        <v>1015547.26</v>
      </c>
      <c r="E163" s="106">
        <v>0</v>
      </c>
      <c r="F163" s="106">
        <v>20547.26000000001</v>
      </c>
      <c r="G163" s="106">
        <v>1015547.26</v>
      </c>
      <c r="H163" s="106">
        <v>0</v>
      </c>
      <c r="I163" s="106">
        <v>0</v>
      </c>
      <c r="J163" s="106">
        <v>250000</v>
      </c>
      <c r="K163" s="176">
        <v>0</v>
      </c>
      <c r="L163" s="177">
        <f>I163*100/F163</f>
        <v>0</v>
      </c>
    </row>
    <row r="164" spans="1:12" ht="13.5">
      <c r="A164" s="166" t="s">
        <v>287</v>
      </c>
      <c r="B164" s="164"/>
      <c r="C164" s="106"/>
      <c r="D164" s="106"/>
      <c r="E164" s="109"/>
      <c r="F164" s="106"/>
      <c r="G164" s="106"/>
      <c r="H164" s="109"/>
      <c r="I164" s="106"/>
      <c r="J164" s="106"/>
      <c r="K164" s="110"/>
      <c r="L164" s="177"/>
    </row>
    <row r="165" spans="1:12" ht="21.75" customHeight="1">
      <c r="A165" s="169" t="s">
        <v>513</v>
      </c>
      <c r="B165" s="164" t="s">
        <v>56</v>
      </c>
      <c r="C165" s="106">
        <v>1015547.26</v>
      </c>
      <c r="D165" s="106">
        <v>1015547.26</v>
      </c>
      <c r="E165" s="106">
        <v>0</v>
      </c>
      <c r="F165" s="106">
        <v>20547.26000000001</v>
      </c>
      <c r="G165" s="106">
        <v>1015547.26</v>
      </c>
      <c r="H165" s="106">
        <v>0</v>
      </c>
      <c r="I165" s="106">
        <v>0</v>
      </c>
      <c r="J165" s="106">
        <v>250000</v>
      </c>
      <c r="K165" s="176">
        <v>0</v>
      </c>
      <c r="L165" s="177">
        <f>I165*100/F165</f>
        <v>0</v>
      </c>
    </row>
    <row r="166" spans="1:12" ht="43.5" customHeight="1">
      <c r="A166" s="167" t="s">
        <v>555</v>
      </c>
      <c r="B166" s="164" t="s">
        <v>111</v>
      </c>
      <c r="C166" s="106">
        <f>SUM(D166:E166)</f>
        <v>0</v>
      </c>
      <c r="D166" s="106">
        <v>0</v>
      </c>
      <c r="E166" s="109" t="s">
        <v>116</v>
      </c>
      <c r="F166" s="106">
        <f>SUM(G166:H166)</f>
        <v>995000</v>
      </c>
      <c r="G166" s="106">
        <v>995000</v>
      </c>
      <c r="H166" s="109" t="s">
        <v>116</v>
      </c>
      <c r="I166" s="106">
        <f>SUM(J166:K166)</f>
        <v>250000</v>
      </c>
      <c r="J166" s="106">
        <v>250000</v>
      </c>
      <c r="K166" s="110" t="s">
        <v>116</v>
      </c>
      <c r="L166" s="177">
        <f>I166*100/F166</f>
        <v>25.12562814070352</v>
      </c>
    </row>
    <row r="167" spans="1:12" s="48" customFormat="1" ht="42" customHeight="1">
      <c r="A167" s="172" t="s">
        <v>636</v>
      </c>
      <c r="B167" s="164" t="s">
        <v>111</v>
      </c>
      <c r="C167" s="109">
        <f>SUM(C169,C187,C193,C196,C202)</f>
        <v>5570472.6274</v>
      </c>
      <c r="D167" s="109" t="s">
        <v>115</v>
      </c>
      <c r="E167" s="109">
        <f>SUM(E169,E187,E193,E196,E202)</f>
        <v>5570472.6274</v>
      </c>
      <c r="F167" s="109">
        <f>SUM(F169,F187,F193,F196,F202)</f>
        <v>6565472.627400001</v>
      </c>
      <c r="G167" s="109" t="s">
        <v>115</v>
      </c>
      <c r="H167" s="109">
        <f>SUM(H169,H187,H193,H196,H202)</f>
        <v>6565472.627400001</v>
      </c>
      <c r="I167" s="109">
        <f>SUM(I169,I187,I193,I196,I202)</f>
        <v>662268.1537</v>
      </c>
      <c r="J167" s="109" t="s">
        <v>115</v>
      </c>
      <c r="K167" s="110">
        <f>SUM(K169,K187,K193,K196,K202)</f>
        <v>662268.1537</v>
      </c>
      <c r="L167" s="177">
        <f>I167*100/F167</f>
        <v>10.087136011139926</v>
      </c>
    </row>
    <row r="168" spans="1:12" ht="13.5">
      <c r="A168" s="160" t="s">
        <v>453</v>
      </c>
      <c r="B168" s="161"/>
      <c r="C168" s="106"/>
      <c r="D168" s="106"/>
      <c r="E168" s="106"/>
      <c r="F168" s="106"/>
      <c r="G168" s="106"/>
      <c r="H168" s="106"/>
      <c r="I168" s="106"/>
      <c r="J168" s="106"/>
      <c r="K168" s="176"/>
      <c r="L168" s="177"/>
    </row>
    <row r="169" spans="1:12" ht="30.75" customHeight="1">
      <c r="A169" s="169" t="s">
        <v>637</v>
      </c>
      <c r="B169" s="164" t="s">
        <v>111</v>
      </c>
      <c r="C169" s="106">
        <f>SUM(C171,C176,C181)</f>
        <v>5557472.6274</v>
      </c>
      <c r="D169" s="109" t="s">
        <v>115</v>
      </c>
      <c r="E169" s="106">
        <f>SUM(E171,E176,E181)</f>
        <v>5557472.6274</v>
      </c>
      <c r="F169" s="106">
        <f>SUM(F171,F176,F181)</f>
        <v>6552472.627400001</v>
      </c>
      <c r="G169" s="109" t="s">
        <v>115</v>
      </c>
      <c r="H169" s="106">
        <f>SUM(H171,H176,H181)</f>
        <v>6552472.627400001</v>
      </c>
      <c r="I169" s="106">
        <f>SUM(I171,I176,I181)</f>
        <v>662268.1537</v>
      </c>
      <c r="J169" s="109" t="s">
        <v>115</v>
      </c>
      <c r="K169" s="176">
        <f>SUM(K171,K176,K181)</f>
        <v>662268.1537</v>
      </c>
      <c r="L169" s="177">
        <f>I169*100/F169</f>
        <v>10.107148726278401</v>
      </c>
    </row>
    <row r="170" spans="1:12" ht="13.5">
      <c r="A170" s="160" t="s">
        <v>453</v>
      </c>
      <c r="B170" s="161"/>
      <c r="C170" s="106"/>
      <c r="D170" s="106"/>
      <c r="E170" s="106"/>
      <c r="F170" s="106"/>
      <c r="G170" s="106"/>
      <c r="H170" s="106"/>
      <c r="I170" s="106"/>
      <c r="J170" s="106"/>
      <c r="K170" s="176"/>
      <c r="L170" s="177"/>
    </row>
    <row r="171" spans="1:12" ht="29.25" customHeight="1">
      <c r="A171" s="169" t="s">
        <v>638</v>
      </c>
      <c r="B171" s="164" t="s">
        <v>111</v>
      </c>
      <c r="C171" s="106">
        <f>SUM(C173:C175)</f>
        <v>5027068.500399999</v>
      </c>
      <c r="D171" s="106" t="s">
        <v>116</v>
      </c>
      <c r="E171" s="106">
        <f aca="true" t="shared" si="16" ref="E171:K171">SUM(E173:E175)</f>
        <v>5027068.500399999</v>
      </c>
      <c r="F171" s="106">
        <f t="shared" si="16"/>
        <v>6022068.5004</v>
      </c>
      <c r="G171" s="106" t="s">
        <v>116</v>
      </c>
      <c r="H171" s="106">
        <f t="shared" si="16"/>
        <v>6022068.5004</v>
      </c>
      <c r="I171" s="106">
        <f t="shared" si="16"/>
        <v>573846.556</v>
      </c>
      <c r="J171" s="106" t="s">
        <v>116</v>
      </c>
      <c r="K171" s="176">
        <f t="shared" si="16"/>
        <v>573846.556</v>
      </c>
      <c r="L171" s="177">
        <f>I171*100/F171</f>
        <v>9.529060587103647</v>
      </c>
    </row>
    <row r="172" spans="1:12" ht="13.5">
      <c r="A172" s="166" t="s">
        <v>287</v>
      </c>
      <c r="B172" s="164"/>
      <c r="C172" s="106"/>
      <c r="D172" s="106"/>
      <c r="E172" s="109"/>
      <c r="F172" s="106"/>
      <c r="G172" s="106"/>
      <c r="H172" s="109"/>
      <c r="I172" s="106"/>
      <c r="J172" s="106"/>
      <c r="K172" s="110"/>
      <c r="L172" s="177"/>
    </row>
    <row r="173" spans="1:12" ht="13.5">
      <c r="A173" s="167" t="s">
        <v>514</v>
      </c>
      <c r="B173" s="164" t="s">
        <v>57</v>
      </c>
      <c r="C173" s="106">
        <f>SUM(D173:E173)</f>
        <v>0</v>
      </c>
      <c r="D173" s="109" t="s">
        <v>115</v>
      </c>
      <c r="E173" s="106">
        <v>0</v>
      </c>
      <c r="F173" s="106">
        <f>SUM(G173:H173)</f>
        <v>0</v>
      </c>
      <c r="G173" s="109" t="s">
        <v>115</v>
      </c>
      <c r="H173" s="106">
        <v>0</v>
      </c>
      <c r="I173" s="106">
        <f>SUM(J173:K173)</f>
        <v>0</v>
      </c>
      <c r="J173" s="109" t="s">
        <v>115</v>
      </c>
      <c r="K173" s="176">
        <v>0</v>
      </c>
      <c r="L173" s="177"/>
    </row>
    <row r="174" spans="1:12" ht="27" customHeight="1">
      <c r="A174" s="167" t="s">
        <v>515</v>
      </c>
      <c r="B174" s="164" t="s">
        <v>58</v>
      </c>
      <c r="C174" s="106">
        <f>SUM(D174:E174)</f>
        <v>1212176</v>
      </c>
      <c r="D174" s="109" t="s">
        <v>115</v>
      </c>
      <c r="E174" s="106">
        <v>1212176</v>
      </c>
      <c r="F174" s="106">
        <f>SUM(G174:H174)</f>
        <v>1212176</v>
      </c>
      <c r="G174" s="109" t="s">
        <v>115</v>
      </c>
      <c r="H174" s="106">
        <v>1212176</v>
      </c>
      <c r="I174" s="106">
        <f>SUM(J174:K174)</f>
        <v>62787</v>
      </c>
      <c r="J174" s="109" t="s">
        <v>115</v>
      </c>
      <c r="K174" s="176">
        <v>62787</v>
      </c>
      <c r="L174" s="177">
        <f>I174*100/F174</f>
        <v>5.179693377859321</v>
      </c>
    </row>
    <row r="175" spans="1:12" ht="29.25" customHeight="1">
      <c r="A175" s="167" t="s">
        <v>556</v>
      </c>
      <c r="B175" s="164" t="s">
        <v>59</v>
      </c>
      <c r="C175" s="106">
        <f>SUM(D175:E175)</f>
        <v>3814892.5004</v>
      </c>
      <c r="D175" s="109" t="s">
        <v>115</v>
      </c>
      <c r="E175" s="106">
        <v>3814892.5004</v>
      </c>
      <c r="F175" s="106">
        <f>SUM(G175:H175)</f>
        <v>4809892.5004</v>
      </c>
      <c r="G175" s="109" t="s">
        <v>115</v>
      </c>
      <c r="H175" s="106">
        <v>4809892.5004</v>
      </c>
      <c r="I175" s="106">
        <f>SUM(J175:K175)</f>
        <v>511059.556</v>
      </c>
      <c r="J175" s="109" t="s">
        <v>115</v>
      </c>
      <c r="K175" s="176">
        <v>511059.556</v>
      </c>
      <c r="L175" s="177">
        <f>I175*100/F175</f>
        <v>10.625176258253157</v>
      </c>
    </row>
    <row r="176" spans="1:12" ht="33.75" customHeight="1">
      <c r="A176" s="169" t="s">
        <v>639</v>
      </c>
      <c r="B176" s="164" t="s">
        <v>111</v>
      </c>
      <c r="C176" s="106">
        <f>SUM(C178:C180)</f>
        <v>382838.627</v>
      </c>
      <c r="D176" s="106" t="s">
        <v>116</v>
      </c>
      <c r="E176" s="106">
        <f aca="true" t="shared" si="17" ref="E176:K176">SUM(E178:E180)</f>
        <v>382838.627</v>
      </c>
      <c r="F176" s="106">
        <f t="shared" si="17"/>
        <v>382838.627</v>
      </c>
      <c r="G176" s="106" t="s">
        <v>116</v>
      </c>
      <c r="H176" s="106">
        <f t="shared" si="17"/>
        <v>382838.627</v>
      </c>
      <c r="I176" s="106">
        <f t="shared" si="17"/>
        <v>20211.5977</v>
      </c>
      <c r="J176" s="106" t="s">
        <v>116</v>
      </c>
      <c r="K176" s="176">
        <f t="shared" si="17"/>
        <v>20211.5977</v>
      </c>
      <c r="L176" s="177">
        <f>I176*100/F176</f>
        <v>5.279403977174957</v>
      </c>
    </row>
    <row r="177" spans="1:12" ht="13.5">
      <c r="A177" s="166" t="s">
        <v>287</v>
      </c>
      <c r="B177" s="164"/>
      <c r="C177" s="106"/>
      <c r="D177" s="106"/>
      <c r="E177" s="109"/>
      <c r="F177" s="106"/>
      <c r="G177" s="106"/>
      <c r="H177" s="109"/>
      <c r="I177" s="106"/>
      <c r="J177" s="106"/>
      <c r="K177" s="110"/>
      <c r="L177" s="177"/>
    </row>
    <row r="178" spans="1:12" ht="19.5" customHeight="1">
      <c r="A178" s="167" t="s">
        <v>516</v>
      </c>
      <c r="B178" s="164" t="s">
        <v>60</v>
      </c>
      <c r="C178" s="106">
        <f>SUM(D178:E178)</f>
        <v>230000</v>
      </c>
      <c r="D178" s="109" t="s">
        <v>115</v>
      </c>
      <c r="E178" s="106">
        <v>230000</v>
      </c>
      <c r="F178" s="106">
        <f>SUM(G178:H178)</f>
        <v>230000</v>
      </c>
      <c r="G178" s="109" t="s">
        <v>115</v>
      </c>
      <c r="H178" s="106">
        <v>230000</v>
      </c>
      <c r="I178" s="106">
        <f>SUM(J178:K178)</f>
        <v>19351.5977</v>
      </c>
      <c r="J178" s="109" t="s">
        <v>115</v>
      </c>
      <c r="K178" s="176">
        <v>19351.5977</v>
      </c>
      <c r="L178" s="177">
        <f>I178*100/F178</f>
        <v>8.413738130434782</v>
      </c>
    </row>
    <row r="179" spans="1:12" ht="18" customHeight="1">
      <c r="A179" s="167" t="s">
        <v>517</v>
      </c>
      <c r="B179" s="164" t="s">
        <v>61</v>
      </c>
      <c r="C179" s="106">
        <f>SUM(D179:E179)</f>
        <v>99838.627</v>
      </c>
      <c r="D179" s="109" t="s">
        <v>115</v>
      </c>
      <c r="E179" s="106">
        <v>99838.627</v>
      </c>
      <c r="F179" s="106">
        <f>SUM(G179:H179)</f>
        <v>99838.627</v>
      </c>
      <c r="G179" s="109" t="s">
        <v>115</v>
      </c>
      <c r="H179" s="106">
        <v>99838.627</v>
      </c>
      <c r="I179" s="106">
        <f>SUM(J179:K179)</f>
        <v>860</v>
      </c>
      <c r="J179" s="109" t="s">
        <v>115</v>
      </c>
      <c r="K179" s="176">
        <v>860</v>
      </c>
      <c r="L179" s="177">
        <f>I179*100/F179</f>
        <v>0.861390050966947</v>
      </c>
    </row>
    <row r="180" spans="1:12" ht="24.75" customHeight="1">
      <c r="A180" s="167" t="s">
        <v>518</v>
      </c>
      <c r="B180" s="164" t="s">
        <v>62</v>
      </c>
      <c r="C180" s="106">
        <f>SUM(D180:E180)</f>
        <v>53000</v>
      </c>
      <c r="D180" s="109" t="s">
        <v>115</v>
      </c>
      <c r="E180" s="106">
        <v>53000</v>
      </c>
      <c r="F180" s="106">
        <f>SUM(G180:H180)</f>
        <v>53000</v>
      </c>
      <c r="G180" s="109" t="s">
        <v>115</v>
      </c>
      <c r="H180" s="106">
        <v>53000</v>
      </c>
      <c r="I180" s="106">
        <f>SUM(J180:K180)</f>
        <v>0</v>
      </c>
      <c r="J180" s="109" t="s">
        <v>115</v>
      </c>
      <c r="K180" s="176">
        <v>0</v>
      </c>
      <c r="L180" s="177">
        <f>I180*100/F180</f>
        <v>0</v>
      </c>
    </row>
    <row r="181" spans="1:12" ht="36.75" customHeight="1">
      <c r="A181" s="169" t="s">
        <v>640</v>
      </c>
      <c r="B181" s="164" t="s">
        <v>111</v>
      </c>
      <c r="C181" s="106">
        <f>SUM(C183:C186)</f>
        <v>147565.5</v>
      </c>
      <c r="D181" s="106" t="s">
        <v>116</v>
      </c>
      <c r="E181" s="106">
        <f aca="true" t="shared" si="18" ref="E181:K181">SUM(E183:E186)</f>
        <v>147565.5</v>
      </c>
      <c r="F181" s="106">
        <f t="shared" si="18"/>
        <v>147565.5</v>
      </c>
      <c r="G181" s="106" t="s">
        <v>116</v>
      </c>
      <c r="H181" s="106">
        <f t="shared" si="18"/>
        <v>147565.5</v>
      </c>
      <c r="I181" s="106">
        <f t="shared" si="18"/>
        <v>68210</v>
      </c>
      <c r="J181" s="106" t="s">
        <v>116</v>
      </c>
      <c r="K181" s="176">
        <f t="shared" si="18"/>
        <v>68210</v>
      </c>
      <c r="L181" s="177">
        <f>I181*100/F181</f>
        <v>46.223541410424524</v>
      </c>
    </row>
    <row r="182" spans="1:12" ht="13.5">
      <c r="A182" s="166" t="s">
        <v>287</v>
      </c>
      <c r="B182" s="164"/>
      <c r="C182" s="106"/>
      <c r="D182" s="106"/>
      <c r="E182" s="109"/>
      <c r="F182" s="106"/>
      <c r="G182" s="106"/>
      <c r="H182" s="109"/>
      <c r="I182" s="106"/>
      <c r="J182" s="106"/>
      <c r="K182" s="110"/>
      <c r="L182" s="177"/>
    </row>
    <row r="183" spans="1:12" ht="17.25" customHeight="1">
      <c r="A183" s="167" t="s">
        <v>519</v>
      </c>
      <c r="B183" s="164" t="s">
        <v>63</v>
      </c>
      <c r="C183" s="106">
        <f>SUM(D183:E183)</f>
        <v>15000</v>
      </c>
      <c r="D183" s="109" t="s">
        <v>115</v>
      </c>
      <c r="E183" s="106">
        <v>15000</v>
      </c>
      <c r="F183" s="106">
        <f>SUM(G183:H183)</f>
        <v>15000</v>
      </c>
      <c r="G183" s="109" t="s">
        <v>115</v>
      </c>
      <c r="H183" s="106">
        <v>15000</v>
      </c>
      <c r="I183" s="106">
        <f>SUM(J183:K183)</f>
        <v>0</v>
      </c>
      <c r="J183" s="109" t="s">
        <v>115</v>
      </c>
      <c r="K183" s="176">
        <v>0</v>
      </c>
      <c r="L183" s="177">
        <f>I183*100/F183</f>
        <v>0</v>
      </c>
    </row>
    <row r="184" spans="1:12" ht="17.25" customHeight="1">
      <c r="A184" s="167" t="s">
        <v>520</v>
      </c>
      <c r="B184" s="164" t="s">
        <v>64</v>
      </c>
      <c r="C184" s="106">
        <f>SUM(D184:E184)</f>
        <v>0</v>
      </c>
      <c r="D184" s="109" t="s">
        <v>115</v>
      </c>
      <c r="E184" s="106">
        <v>0</v>
      </c>
      <c r="F184" s="106">
        <f>SUM(G184:H184)</f>
        <v>0</v>
      </c>
      <c r="G184" s="109" t="s">
        <v>115</v>
      </c>
      <c r="H184" s="106">
        <v>0</v>
      </c>
      <c r="I184" s="106">
        <f>SUM(J184:K184)</f>
        <v>0</v>
      </c>
      <c r="J184" s="109" t="s">
        <v>115</v>
      </c>
      <c r="K184" s="176">
        <v>0</v>
      </c>
      <c r="L184" s="177"/>
    </row>
    <row r="185" spans="1:12" ht="17.25" customHeight="1">
      <c r="A185" s="167" t="s">
        <v>521</v>
      </c>
      <c r="B185" s="164" t="s">
        <v>69</v>
      </c>
      <c r="C185" s="106">
        <f>SUM(D185:E185)</f>
        <v>0</v>
      </c>
      <c r="D185" s="109" t="s">
        <v>116</v>
      </c>
      <c r="E185" s="106">
        <v>0</v>
      </c>
      <c r="F185" s="106">
        <f>SUM(G185:H185)</f>
        <v>0</v>
      </c>
      <c r="G185" s="109" t="s">
        <v>116</v>
      </c>
      <c r="H185" s="106">
        <v>0</v>
      </c>
      <c r="I185" s="106">
        <f>SUM(J185:K185)</f>
        <v>0</v>
      </c>
      <c r="J185" s="109" t="s">
        <v>116</v>
      </c>
      <c r="K185" s="176">
        <v>0</v>
      </c>
      <c r="L185" s="177"/>
    </row>
    <row r="186" spans="1:12" ht="17.25" customHeight="1">
      <c r="A186" s="167" t="s">
        <v>522</v>
      </c>
      <c r="B186" s="164" t="s">
        <v>70</v>
      </c>
      <c r="C186" s="106">
        <f>SUM(D186:E186)</f>
        <v>132565.5</v>
      </c>
      <c r="D186" s="109" t="s">
        <v>116</v>
      </c>
      <c r="E186" s="106">
        <v>132565.5</v>
      </c>
      <c r="F186" s="106">
        <f>SUM(G186:H186)</f>
        <v>132565.5</v>
      </c>
      <c r="G186" s="109" t="s">
        <v>116</v>
      </c>
      <c r="H186" s="106">
        <v>132565.5</v>
      </c>
      <c r="I186" s="106">
        <f>SUM(J186:K186)</f>
        <v>68210</v>
      </c>
      <c r="J186" s="109" t="s">
        <v>116</v>
      </c>
      <c r="K186" s="176">
        <v>68210</v>
      </c>
      <c r="L186" s="177">
        <f>I186*100/F186</f>
        <v>51.45380962618479</v>
      </c>
    </row>
    <row r="187" spans="1:12" ht="33" customHeight="1">
      <c r="A187" s="169" t="s">
        <v>641</v>
      </c>
      <c r="B187" s="164" t="s">
        <v>111</v>
      </c>
      <c r="C187" s="106">
        <f>SUM(C189:C192)</f>
        <v>0</v>
      </c>
      <c r="D187" s="109" t="s">
        <v>115</v>
      </c>
      <c r="E187" s="106">
        <f>SUM(E189:E192)</f>
        <v>0</v>
      </c>
      <c r="F187" s="106">
        <f>SUM(F189:F192)</f>
        <v>0</v>
      </c>
      <c r="G187" s="109" t="s">
        <v>115</v>
      </c>
      <c r="H187" s="106">
        <f>SUM(H189:H192)</f>
        <v>0</v>
      </c>
      <c r="I187" s="106">
        <f>SUM(I189:I192)</f>
        <v>0</v>
      </c>
      <c r="J187" s="109" t="s">
        <v>115</v>
      </c>
      <c r="K187" s="176">
        <f>SUM(K189:K192)</f>
        <v>0</v>
      </c>
      <c r="L187" s="177"/>
    </row>
    <row r="188" spans="1:12" ht="13.5">
      <c r="A188" s="160" t="s">
        <v>453</v>
      </c>
      <c r="B188" s="161"/>
      <c r="C188" s="106"/>
      <c r="D188" s="106"/>
      <c r="E188" s="106"/>
      <c r="F188" s="106"/>
      <c r="G188" s="106"/>
      <c r="H188" s="106"/>
      <c r="I188" s="106"/>
      <c r="J188" s="106"/>
      <c r="K188" s="176"/>
      <c r="L188" s="177"/>
    </row>
    <row r="189" spans="1:12" ht="33" customHeight="1">
      <c r="A189" s="167" t="s">
        <v>523</v>
      </c>
      <c r="B189" s="164" t="s">
        <v>65</v>
      </c>
      <c r="C189" s="106">
        <f>SUM(D189:E189)</f>
        <v>0</v>
      </c>
      <c r="D189" s="109" t="s">
        <v>115</v>
      </c>
      <c r="E189" s="106">
        <v>0</v>
      </c>
      <c r="F189" s="106">
        <f>SUM(G189:H189)</f>
        <v>0</v>
      </c>
      <c r="G189" s="109" t="s">
        <v>115</v>
      </c>
      <c r="H189" s="106">
        <v>0</v>
      </c>
      <c r="I189" s="106">
        <f>SUM(J189:K189)</f>
        <v>0</v>
      </c>
      <c r="J189" s="109" t="s">
        <v>115</v>
      </c>
      <c r="K189" s="176">
        <v>0</v>
      </c>
      <c r="L189" s="177"/>
    </row>
    <row r="190" spans="1:12" ht="17.25" customHeight="1">
      <c r="A190" s="167" t="s">
        <v>524</v>
      </c>
      <c r="B190" s="164" t="s">
        <v>66</v>
      </c>
      <c r="C190" s="106">
        <f>SUM(D190:E190)</f>
        <v>0</v>
      </c>
      <c r="D190" s="109" t="s">
        <v>115</v>
      </c>
      <c r="E190" s="106">
        <v>0</v>
      </c>
      <c r="F190" s="106">
        <f>SUM(G190:H190)</f>
        <v>0</v>
      </c>
      <c r="G190" s="109" t="s">
        <v>115</v>
      </c>
      <c r="H190" s="106">
        <v>0</v>
      </c>
      <c r="I190" s="106">
        <f>SUM(J190:K190)</f>
        <v>0</v>
      </c>
      <c r="J190" s="109" t="s">
        <v>115</v>
      </c>
      <c r="K190" s="176">
        <v>0</v>
      </c>
      <c r="L190" s="177"/>
    </row>
    <row r="191" spans="1:12" ht="24.75" customHeight="1">
      <c r="A191" s="167" t="s">
        <v>557</v>
      </c>
      <c r="B191" s="164" t="s">
        <v>67</v>
      </c>
      <c r="C191" s="106">
        <f>SUM(D191:E191)</f>
        <v>0</v>
      </c>
      <c r="D191" s="109" t="s">
        <v>115</v>
      </c>
      <c r="E191" s="106">
        <v>0</v>
      </c>
      <c r="F191" s="106">
        <f>SUM(G191:H191)</f>
        <v>0</v>
      </c>
      <c r="G191" s="109" t="s">
        <v>115</v>
      </c>
      <c r="H191" s="106">
        <v>0</v>
      </c>
      <c r="I191" s="106">
        <f>SUM(J191:K191)</f>
        <v>0</v>
      </c>
      <c r="J191" s="109" t="s">
        <v>115</v>
      </c>
      <c r="K191" s="176">
        <v>0</v>
      </c>
      <c r="L191" s="177"/>
    </row>
    <row r="192" spans="1:12" ht="19.5" customHeight="1">
      <c r="A192" s="167" t="s">
        <v>558</v>
      </c>
      <c r="B192" s="164" t="s">
        <v>68</v>
      </c>
      <c r="C192" s="106">
        <f>SUM(D192:E192)</f>
        <v>0</v>
      </c>
      <c r="D192" s="109" t="s">
        <v>115</v>
      </c>
      <c r="E192" s="106">
        <v>0</v>
      </c>
      <c r="F192" s="106">
        <f>SUM(G192:H192)</f>
        <v>0</v>
      </c>
      <c r="G192" s="109" t="s">
        <v>115</v>
      </c>
      <c r="H192" s="106">
        <v>0</v>
      </c>
      <c r="I192" s="106">
        <f>SUM(J192:K192)</f>
        <v>0</v>
      </c>
      <c r="J192" s="109" t="s">
        <v>115</v>
      </c>
      <c r="K192" s="176">
        <v>0</v>
      </c>
      <c r="L192" s="177"/>
    </row>
    <row r="193" spans="1:12" ht="23.25" customHeight="1">
      <c r="A193" s="169" t="s">
        <v>642</v>
      </c>
      <c r="B193" s="164" t="s">
        <v>111</v>
      </c>
      <c r="C193" s="106">
        <f>SUM(C195)</f>
        <v>0</v>
      </c>
      <c r="D193" s="109" t="s">
        <v>115</v>
      </c>
      <c r="E193" s="106">
        <f>SUM(E195)</f>
        <v>0</v>
      </c>
      <c r="F193" s="106">
        <f>SUM(F195)</f>
        <v>0</v>
      </c>
      <c r="G193" s="109" t="s">
        <v>115</v>
      </c>
      <c r="H193" s="106">
        <f>SUM(H195)</f>
        <v>0</v>
      </c>
      <c r="I193" s="106">
        <f>SUM(I195)</f>
        <v>0</v>
      </c>
      <c r="J193" s="109" t="s">
        <v>115</v>
      </c>
      <c r="K193" s="176">
        <f>SUM(K195)</f>
        <v>0</v>
      </c>
      <c r="L193" s="177"/>
    </row>
    <row r="194" spans="1:12" ht="13.5">
      <c r="A194" s="160" t="s">
        <v>453</v>
      </c>
      <c r="B194" s="161"/>
      <c r="C194" s="106"/>
      <c r="D194" s="106"/>
      <c r="E194" s="106"/>
      <c r="F194" s="106"/>
      <c r="G194" s="106"/>
      <c r="H194" s="106"/>
      <c r="I194" s="106"/>
      <c r="J194" s="106"/>
      <c r="K194" s="176"/>
      <c r="L194" s="177"/>
    </row>
    <row r="195" spans="1:12" ht="22.5" customHeight="1">
      <c r="A195" s="167" t="s">
        <v>559</v>
      </c>
      <c r="B195" s="164" t="s">
        <v>71</v>
      </c>
      <c r="C195" s="106">
        <f>SUM(D195:E195)</f>
        <v>0</v>
      </c>
      <c r="D195" s="109" t="s">
        <v>115</v>
      </c>
      <c r="E195" s="106">
        <v>0</v>
      </c>
      <c r="F195" s="106">
        <f>SUM(G195:H195)</f>
        <v>0</v>
      </c>
      <c r="G195" s="109" t="s">
        <v>115</v>
      </c>
      <c r="H195" s="106">
        <v>0</v>
      </c>
      <c r="I195" s="106">
        <f>SUM(J195:K195)</f>
        <v>0</v>
      </c>
      <c r="J195" s="109" t="s">
        <v>115</v>
      </c>
      <c r="K195" s="176">
        <v>0</v>
      </c>
      <c r="L195" s="177"/>
    </row>
    <row r="196" spans="1:12" ht="35.25" customHeight="1">
      <c r="A196" s="169" t="s">
        <v>643</v>
      </c>
      <c r="B196" s="164" t="s">
        <v>111</v>
      </c>
      <c r="C196" s="106">
        <f>SUM(C198:C201)</f>
        <v>3000</v>
      </c>
      <c r="D196" s="109" t="s">
        <v>115</v>
      </c>
      <c r="E196" s="106">
        <f>SUM(E198:E201)</f>
        <v>3000</v>
      </c>
      <c r="F196" s="106">
        <f>SUM(F198:F201)</f>
        <v>3000</v>
      </c>
      <c r="G196" s="109" t="s">
        <v>115</v>
      </c>
      <c r="H196" s="106">
        <f>SUM(H198:H201)</f>
        <v>3000</v>
      </c>
      <c r="I196" s="106">
        <f>SUM(I198:I201)</f>
        <v>0</v>
      </c>
      <c r="J196" s="109" t="s">
        <v>115</v>
      </c>
      <c r="K196" s="176">
        <f>SUM(K198:K201)</f>
        <v>0</v>
      </c>
      <c r="L196" s="177">
        <f>I196*100/F196</f>
        <v>0</v>
      </c>
    </row>
    <row r="197" spans="1:12" ht="13.5">
      <c r="A197" s="160" t="s">
        <v>453</v>
      </c>
      <c r="B197" s="161"/>
      <c r="C197" s="106"/>
      <c r="D197" s="106"/>
      <c r="E197" s="106"/>
      <c r="F197" s="106"/>
      <c r="G197" s="106"/>
      <c r="H197" s="106"/>
      <c r="I197" s="106"/>
      <c r="J197" s="106"/>
      <c r="K197" s="176"/>
      <c r="L197" s="177"/>
    </row>
    <row r="198" spans="1:12" ht="13.5">
      <c r="A198" s="167" t="s">
        <v>525</v>
      </c>
      <c r="B198" s="164" t="s">
        <v>72</v>
      </c>
      <c r="C198" s="106">
        <f>SUM(D198:E198)</f>
        <v>3000</v>
      </c>
      <c r="D198" s="109" t="s">
        <v>115</v>
      </c>
      <c r="E198" s="106">
        <v>3000</v>
      </c>
      <c r="F198" s="106">
        <f>SUM(G198:H198)</f>
        <v>3000</v>
      </c>
      <c r="G198" s="109" t="s">
        <v>115</v>
      </c>
      <c r="H198" s="106">
        <v>3000</v>
      </c>
      <c r="I198" s="106">
        <f>SUM(J198:K198)</f>
        <v>0</v>
      </c>
      <c r="J198" s="109" t="s">
        <v>115</v>
      </c>
      <c r="K198" s="176">
        <v>0</v>
      </c>
      <c r="L198" s="177">
        <f>I198*100/F198</f>
        <v>0</v>
      </c>
    </row>
    <row r="199" spans="1:12" ht="23.25" customHeight="1">
      <c r="A199" s="167" t="s">
        <v>526</v>
      </c>
      <c r="B199" s="164" t="s">
        <v>73</v>
      </c>
      <c r="C199" s="106">
        <f>SUM(D199:E199)</f>
        <v>0</v>
      </c>
      <c r="D199" s="109" t="s">
        <v>115</v>
      </c>
      <c r="E199" s="106">
        <v>0</v>
      </c>
      <c r="F199" s="106">
        <f>SUM(G199:H199)</f>
        <v>0</v>
      </c>
      <c r="G199" s="109" t="s">
        <v>115</v>
      </c>
      <c r="H199" s="106">
        <v>0</v>
      </c>
      <c r="I199" s="106">
        <f>SUM(J199:K199)</f>
        <v>0</v>
      </c>
      <c r="J199" s="109" t="s">
        <v>115</v>
      </c>
      <c r="K199" s="176">
        <v>0</v>
      </c>
      <c r="L199" s="177"/>
    </row>
    <row r="200" spans="1:12" ht="25.5" customHeight="1">
      <c r="A200" s="167" t="s">
        <v>527</v>
      </c>
      <c r="B200" s="164" t="s">
        <v>74</v>
      </c>
      <c r="C200" s="106">
        <f>SUM(D200:E200)</f>
        <v>0</v>
      </c>
      <c r="D200" s="109" t="s">
        <v>115</v>
      </c>
      <c r="E200" s="106">
        <v>0</v>
      </c>
      <c r="F200" s="106">
        <f>SUM(G200:H200)</f>
        <v>0</v>
      </c>
      <c r="G200" s="109" t="s">
        <v>115</v>
      </c>
      <c r="H200" s="106">
        <v>0</v>
      </c>
      <c r="I200" s="106">
        <f>SUM(J200:K200)</f>
        <v>0</v>
      </c>
      <c r="J200" s="109" t="s">
        <v>115</v>
      </c>
      <c r="K200" s="176">
        <v>0</v>
      </c>
      <c r="L200" s="177"/>
    </row>
    <row r="201" spans="1:12" ht="21.75" customHeight="1">
      <c r="A201" s="160" t="s">
        <v>528</v>
      </c>
      <c r="B201" s="164" t="s">
        <v>75</v>
      </c>
      <c r="C201" s="106">
        <f>SUM(D201:E201)</f>
        <v>0</v>
      </c>
      <c r="D201" s="109" t="s">
        <v>115</v>
      </c>
      <c r="E201" s="106">
        <v>0</v>
      </c>
      <c r="F201" s="106">
        <f>SUM(G201:H201)</f>
        <v>0</v>
      </c>
      <c r="G201" s="109" t="s">
        <v>115</v>
      </c>
      <c r="H201" s="106">
        <v>0</v>
      </c>
      <c r="I201" s="106">
        <f>SUM(J201:K201)</f>
        <v>0</v>
      </c>
      <c r="J201" s="109" t="s">
        <v>115</v>
      </c>
      <c r="K201" s="176">
        <v>0</v>
      </c>
      <c r="L201" s="177"/>
    </row>
    <row r="202" spans="1:12" ht="37.5" customHeight="1">
      <c r="A202" s="174" t="s">
        <v>576</v>
      </c>
      <c r="B202" s="164" t="s">
        <v>111</v>
      </c>
      <c r="C202" s="106">
        <f>SUM(C204)</f>
        <v>10000</v>
      </c>
      <c r="D202" s="109" t="s">
        <v>115</v>
      </c>
      <c r="E202" s="106">
        <f>SUM(E204)</f>
        <v>10000</v>
      </c>
      <c r="F202" s="106">
        <f>SUM(F204)</f>
        <v>10000</v>
      </c>
      <c r="G202" s="109" t="s">
        <v>115</v>
      </c>
      <c r="H202" s="106">
        <f>SUM(H204)</f>
        <v>10000</v>
      </c>
      <c r="I202" s="106">
        <f>SUM(I204)</f>
        <v>0</v>
      </c>
      <c r="J202" s="109" t="s">
        <v>115</v>
      </c>
      <c r="K202" s="176">
        <f>SUM(K204)</f>
        <v>0</v>
      </c>
      <c r="L202" s="177">
        <f>I202*100/F202</f>
        <v>0</v>
      </c>
    </row>
    <row r="203" spans="1:12" ht="21.75" customHeight="1">
      <c r="A203" s="160" t="s">
        <v>453</v>
      </c>
      <c r="B203" s="164"/>
      <c r="C203" s="106"/>
      <c r="D203" s="109"/>
      <c r="E203" s="106"/>
      <c r="F203" s="106"/>
      <c r="G203" s="109"/>
      <c r="H203" s="106"/>
      <c r="I203" s="106"/>
      <c r="J203" s="109"/>
      <c r="K203" s="176"/>
      <c r="L203" s="177"/>
    </row>
    <row r="204" spans="1:12" ht="38.25" customHeight="1">
      <c r="A204" s="160" t="s">
        <v>575</v>
      </c>
      <c r="B204" s="164" t="s">
        <v>574</v>
      </c>
      <c r="C204" s="106">
        <f>SUM(D204:E204)</f>
        <v>10000</v>
      </c>
      <c r="D204" s="109" t="s">
        <v>115</v>
      </c>
      <c r="E204" s="106">
        <v>10000</v>
      </c>
      <c r="F204" s="106">
        <f>SUM(G204:H204)</f>
        <v>10000</v>
      </c>
      <c r="G204" s="109" t="s">
        <v>115</v>
      </c>
      <c r="H204" s="106">
        <v>10000</v>
      </c>
      <c r="I204" s="106">
        <f>SUM(J204:K204)</f>
        <v>0</v>
      </c>
      <c r="J204" s="109" t="s">
        <v>115</v>
      </c>
      <c r="K204" s="176">
        <v>0</v>
      </c>
      <c r="L204" s="177">
        <f>I204*100/F204</f>
        <v>0</v>
      </c>
    </row>
  </sheetData>
  <sheetProtection/>
  <protectedRanges>
    <protectedRange sqref="E204 H204 K204" name="Range27"/>
    <protectedRange sqref="G101 J101" name="Range26"/>
    <protectedRange sqref="H195" name="Range22"/>
    <protectedRange sqref="J105" name="Range20"/>
    <protectedRange sqref="D105" name="Range18"/>
    <protectedRange sqref="C168:K168 C170:K170 C172:K172 K173:K175 H173:H175 E173:E175 C177:K177 K178:K180 H178:H180 E178:E180 C182:K182" name="Range13"/>
    <protectedRange sqref="C136:K136 J137 G137 D137 C139:K139 C141:K141 D142:D143 G142:G143 J142:J143 C145:K145 D146:D149 G146:G149 J146:J149" name="Range11"/>
    <protectedRange sqref="C119:K119 J111:J113 C115:K115 D111:D113 G111:G113" name="Range9"/>
    <protectedRange sqref="C89:K89 J90:J91 G90:G91 D90:D91 C93:K93 J94:J95 G94:G95 D94:D95 C97:K97 C99:K99" name="Range7"/>
    <protectedRange sqref="C62:K62 J63:J70 G63:G70 D63:D70 C72:K72 C74:K74 D75:D76 G75:G76 J75:J76" name="Range5"/>
    <protectedRange sqref="D32:D38 J41:J43 G41:G43 D41:D43 C29:K29 C31:K31 C40:K40 J32:J38 G32:G38" name="Range3"/>
    <protectedRange sqref="C15:K15 C17:K17 C19:K19 C21:K21 D22:D24 G22:G24 J21:J24 C26:K26" name="Range1"/>
    <protectedRange sqref="C45:K45 D46:D53 G46:G53 J46:J53 C55:K55 C58:K58 D56 G56 J56 D59:D60 G59:G60 J59:J60" name="Range4"/>
    <protectedRange sqref="C78:K78 J79:J80 G79:G80 D79:D80 C82:K82 D83:D85 G83:G85 J83:J85 C87:K87" name="Range6"/>
    <protectedRange sqref="D100:D101 J100 D108:D109 C103:K103 G100 D104 G104 J104 C107:D107 F107:G107 I107:J107 J108:J109 G108:G109 D116:D117 G116:G117 J116:J117" name="Range8"/>
    <protectedRange sqref="C124:K124 C126:K126 D127:D128 G127:G128 J127:J128 C130:K130 J130:J134 G131:G134 D131:D134 J120:J122 G120:G122 D120:D122" name="Range10"/>
    <protectedRange sqref="C151:K151 J152 G152 D152 C154:K154 J155:J156 G155:G156 D155:D156 C158:K158 J159 G159 D159 C161:K161 D162 G162 J162 C164:K164 D165:E165 G165:H165 J165:K165 J166 G166 D166" name="Range12"/>
    <protectedRange sqref="E183:E186 H183:H186 K183:K186 C188:K188 E189:E192 H189:H192 K189:K192 C194:K194 C197:K197 K198:K201 H198:H201 E198:E201 K203:K204 H203:H204 E203:E204" name="Range14"/>
    <protectedRange sqref="D27 G27 J27" name="Range17"/>
    <protectedRange sqref="G105" name="Range19"/>
    <protectedRange sqref="E195" name="Range21"/>
    <protectedRange sqref="K195" name="Range23"/>
    <protectedRange sqref="F8" name="Range25_2"/>
    <protectedRange sqref="G8 F9:G9" name="Range26_2"/>
  </protectedRanges>
  <mergeCells count="17">
    <mergeCell ref="A10:B11"/>
    <mergeCell ref="C10:E10"/>
    <mergeCell ref="F10:H10"/>
    <mergeCell ref="I10:K10"/>
    <mergeCell ref="C11:C12"/>
    <mergeCell ref="F11:F12"/>
    <mergeCell ref="I11:I12"/>
    <mergeCell ref="I1:L1"/>
    <mergeCell ref="I2:L2"/>
    <mergeCell ref="I3:L3"/>
    <mergeCell ref="I4:L4"/>
    <mergeCell ref="I5:L5"/>
    <mergeCell ref="L11:L12"/>
    <mergeCell ref="A6:M6"/>
    <mergeCell ref="A7:M7"/>
    <mergeCell ref="A8:M8"/>
    <mergeCell ref="A9:M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Sargsyan</dc:creator>
  <cp:keywords/>
  <dc:description/>
  <cp:lastModifiedBy>Work</cp:lastModifiedBy>
  <cp:lastPrinted>2023-04-27T12:00:35Z</cp:lastPrinted>
  <dcterms:created xsi:type="dcterms:W3CDTF">1996-10-14T23:33:28Z</dcterms:created>
  <dcterms:modified xsi:type="dcterms:W3CDTF">2023-04-27T12:01:58Z</dcterms:modified>
  <cp:category/>
  <cp:version/>
  <cp:contentType/>
  <cp:contentStatus/>
</cp:coreProperties>
</file>